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90" windowWidth="28515" windowHeight="12315"/>
  </bookViews>
  <sheets>
    <sheet name="Songs database" sheetId="1" r:id="rId1"/>
    <sheet name="Artist ranking" sheetId="3" r:id="rId2"/>
    <sheet name="Genres ranking" sheetId="8" r:id="rId3"/>
    <sheet name="Years ranking" sheetId="9" r:id="rId4"/>
    <sheet name="Distribution" sheetId="4" r:id="rId5"/>
    <sheet name="Introduction" sheetId="6" r:id="rId6"/>
  </sheets>
  <definedNames>
    <definedName name="_xlnm._FilterDatabase" localSheetId="1" hidden="1">'Artist ranking'!$B$4:$AJ$318</definedName>
    <definedName name="_xlnm._FilterDatabase" localSheetId="2" hidden="1">'Genres ranking'!$B$4:$AD$48</definedName>
    <definedName name="_xlnm._FilterDatabase" localSheetId="0" hidden="1">'Songs database'!$B$5:$W$910</definedName>
    <definedName name="_xlnm._FilterDatabase" localSheetId="3" hidden="1">'Years ranking'!$B$4:$AD$97</definedName>
  </definedNames>
  <calcPr calcId="125725"/>
</workbook>
</file>

<file path=xl/calcChain.xml><?xml version="1.0" encoding="utf-8"?>
<calcChain xmlns="http://schemas.openxmlformats.org/spreadsheetml/2006/main">
  <c r="J308" i="3"/>
  <c r="J307"/>
  <c r="J306"/>
  <c r="P17" i="1" l="1"/>
  <c r="P18"/>
  <c r="P19"/>
  <c r="P20"/>
  <c r="P21"/>
  <c r="P22"/>
  <c r="P23"/>
  <c r="P24"/>
  <c r="P25"/>
  <c r="P26"/>
  <c r="P27"/>
  <c r="P28"/>
  <c r="P29"/>
  <c r="P30"/>
  <c r="P31"/>
  <c r="P32"/>
  <c r="P33"/>
  <c r="P34"/>
  <c r="P35"/>
  <c r="P36"/>
  <c r="P37"/>
  <c r="P38"/>
  <c r="P39"/>
  <c r="P40"/>
  <c r="P41"/>
  <c r="P42"/>
  <c r="P43"/>
  <c r="P44"/>
  <c r="P45"/>
  <c r="P46"/>
  <c r="P47"/>
  <c r="P48"/>
  <c r="P49"/>
  <c r="P50"/>
  <c r="P51"/>
  <c r="P387"/>
  <c r="P388"/>
  <c r="P389"/>
  <c r="P390"/>
  <c r="P391"/>
  <c r="P392"/>
  <c r="P393"/>
  <c r="P394"/>
  <c r="P395"/>
  <c r="P396"/>
  <c r="P397"/>
  <c r="P399"/>
  <c r="P400"/>
  <c r="P401"/>
  <c r="P402"/>
  <c r="P403"/>
  <c r="P404"/>
  <c r="P405"/>
  <c r="P406"/>
  <c r="P407"/>
  <c r="P408"/>
  <c r="P409"/>
  <c r="P412"/>
  <c r="P413"/>
  <c r="P414"/>
  <c r="P415"/>
  <c r="P416"/>
  <c r="P417"/>
  <c r="P418"/>
  <c r="P419"/>
  <c r="P420"/>
  <c r="P421"/>
  <c r="P422"/>
  <c r="P424"/>
  <c r="P425"/>
  <c r="P426"/>
  <c r="P427"/>
  <c r="P428"/>
  <c r="P429"/>
  <c r="P464"/>
  <c r="P465"/>
  <c r="P466"/>
  <c r="P467"/>
  <c r="P468"/>
  <c r="P469"/>
  <c r="P471"/>
  <c r="P472"/>
  <c r="P473"/>
  <c r="P476"/>
  <c r="P477"/>
  <c r="P478"/>
  <c r="P479"/>
  <c r="P480"/>
  <c r="P481"/>
  <c r="P484"/>
  <c r="P485"/>
  <c r="P486"/>
  <c r="P487"/>
  <c r="P488"/>
  <c r="P489"/>
  <c r="P490"/>
  <c r="P491"/>
  <c r="P492"/>
  <c r="P493"/>
  <c r="B15" i="3"/>
  <c r="B16" s="1"/>
  <c r="B17" s="1"/>
  <c r="B18" s="1"/>
  <c r="B14"/>
  <c r="R261" l="1"/>
  <c r="Q261"/>
  <c r="R262"/>
  <c r="Q262"/>
  <c r="R260"/>
  <c r="Q260"/>
  <c r="R258"/>
  <c r="Q258"/>
  <c r="R257"/>
  <c r="Q257"/>
  <c r="R255"/>
  <c r="Q255"/>
  <c r="R253"/>
  <c r="Q253"/>
  <c r="R251"/>
  <c r="Q251"/>
  <c r="R252"/>
  <c r="Q252"/>
  <c r="R254"/>
  <c r="Q254"/>
  <c r="P595" i="1"/>
  <c r="P594"/>
  <c r="P593"/>
  <c r="P592"/>
  <c r="P591"/>
  <c r="P590"/>
  <c r="P589"/>
  <c r="P588"/>
  <c r="P587"/>
  <c r="P586"/>
  <c r="P585"/>
  <c r="P584"/>
  <c r="P583"/>
  <c r="P573"/>
  <c r="P572"/>
  <c r="P571"/>
  <c r="P570"/>
  <c r="P569"/>
  <c r="P568"/>
  <c r="P567"/>
  <c r="P566"/>
  <c r="P565"/>
  <c r="P564"/>
  <c r="P563"/>
  <c r="P538"/>
  <c r="P537"/>
  <c r="P536"/>
  <c r="P535"/>
  <c r="P534"/>
  <c r="P533"/>
  <c r="P532"/>
  <c r="P531"/>
  <c r="P530"/>
  <c r="P529"/>
  <c r="P528"/>
  <c r="P523"/>
  <c r="P521"/>
  <c r="P520"/>
  <c r="P519"/>
  <c r="P518"/>
  <c r="P517"/>
  <c r="P516"/>
  <c r="P515"/>
  <c r="P514"/>
  <c r="P513"/>
  <c r="P508"/>
  <c r="P507"/>
  <c r="P506"/>
  <c r="P505"/>
  <c r="P504"/>
  <c r="P503"/>
  <c r="P502"/>
  <c r="P501"/>
  <c r="P500"/>
  <c r="P499"/>
  <c r="P498"/>
  <c r="P497"/>
  <c r="V4"/>
  <c r="U4"/>
  <c r="T4"/>
  <c r="S4"/>
  <c r="R4"/>
  <c r="Q4"/>
  <c r="O4"/>
  <c r="N4"/>
  <c r="M4"/>
  <c r="L4"/>
  <c r="K4"/>
  <c r="J4"/>
  <c r="I4"/>
  <c r="H4"/>
  <c r="G4"/>
  <c r="F4"/>
  <c r="E4"/>
  <c r="D4"/>
  <c r="C4"/>
  <c r="B4"/>
  <c r="AB17" i="3" l="1"/>
  <c r="O16"/>
  <c r="N17"/>
  <c r="M17"/>
  <c r="L17"/>
  <c r="L15"/>
  <c r="M15"/>
  <c r="L18"/>
  <c r="N15"/>
  <c r="M18"/>
  <c r="O15"/>
  <c r="M14"/>
  <c r="O17"/>
  <c r="N18"/>
  <c r="O18"/>
  <c r="N14"/>
  <c r="O14"/>
  <c r="L14"/>
  <c r="M16"/>
  <c r="L16"/>
  <c r="N16"/>
  <c r="P254"/>
  <c r="J254" s="1"/>
  <c r="P261"/>
  <c r="J261" s="1"/>
  <c r="P262"/>
  <c r="J262" s="1"/>
  <c r="P260"/>
  <c r="J260" s="1"/>
  <c r="P258"/>
  <c r="J258" s="1"/>
  <c r="P253"/>
  <c r="J253" s="1"/>
  <c r="P251"/>
  <c r="J251" s="1"/>
  <c r="P255"/>
  <c r="J255" s="1"/>
  <c r="P257"/>
  <c r="J257" s="1"/>
  <c r="P252"/>
  <c r="J252" s="1"/>
  <c r="D21" i="8"/>
  <c r="D26"/>
  <c r="D44"/>
  <c r="D37"/>
  <c r="C92" i="9"/>
  <c r="S4" i="4"/>
  <c r="T21" s="1"/>
  <c r="P4"/>
  <c r="Q24" s="1"/>
  <c r="B270" i="3"/>
  <c r="B271" s="1"/>
  <c r="B272" s="1"/>
  <c r="B273" s="1"/>
  <c r="B274" s="1"/>
  <c r="B275" s="1"/>
  <c r="B276" s="1"/>
  <c r="B277" s="1"/>
  <c r="B278" s="1"/>
  <c r="B279" s="1"/>
  <c r="B280" s="1"/>
  <c r="B281" s="1"/>
  <c r="B282" s="1"/>
  <c r="B283" s="1"/>
  <c r="B284" s="1"/>
  <c r="B285" s="1"/>
  <c r="B286" s="1"/>
  <c r="B287" s="1"/>
  <c r="B288" s="1"/>
  <c r="B289" s="1"/>
  <c r="B290" s="1"/>
  <c r="B291" s="1"/>
  <c r="B292" s="1"/>
  <c r="B293" s="1"/>
  <c r="B294" s="1"/>
  <c r="B295" s="1"/>
  <c r="B296" s="1"/>
  <c r="B297" s="1"/>
  <c r="B298" s="1"/>
  <c r="B299" s="1"/>
  <c r="B300" s="1"/>
  <c r="B301" s="1"/>
  <c r="B302" s="1"/>
  <c r="B303" s="1"/>
  <c r="B304" s="1"/>
  <c r="B305" s="1"/>
  <c r="B306" s="1"/>
  <c r="B307" s="1"/>
  <c r="B308" s="1"/>
  <c r="B309" s="1"/>
  <c r="B310" s="1"/>
  <c r="B311" s="1"/>
  <c r="B312" s="1"/>
  <c r="B313" s="1"/>
  <c r="B314" s="1"/>
  <c r="B315" s="1"/>
  <c r="B316" s="1"/>
  <c r="B317" s="1"/>
  <c r="B318" s="1"/>
  <c r="Q264"/>
  <c r="R264"/>
  <c r="Q263"/>
  <c r="R263"/>
  <c r="Q259"/>
  <c r="R259"/>
  <c r="Q256"/>
  <c r="R256"/>
  <c r="Q250"/>
  <c r="R250"/>
  <c r="P909" i="1"/>
  <c r="P908"/>
  <c r="P907"/>
  <c r="P906"/>
  <c r="P800"/>
  <c r="P798"/>
  <c r="P797"/>
  <c r="P796"/>
  <c r="P795"/>
  <c r="P794"/>
  <c r="P793"/>
  <c r="P792"/>
  <c r="P791"/>
  <c r="P790"/>
  <c r="P789"/>
  <c r="P788"/>
  <c r="P787"/>
  <c r="P786"/>
  <c r="P785"/>
  <c r="P784"/>
  <c r="P783"/>
  <c r="P782"/>
  <c r="P781"/>
  <c r="P780"/>
  <c r="P779"/>
  <c r="P778"/>
  <c r="P777"/>
  <c r="P776"/>
  <c r="P775"/>
  <c r="P774"/>
  <c r="P773"/>
  <c r="P772"/>
  <c r="P771"/>
  <c r="P770"/>
  <c r="P769"/>
  <c r="P768"/>
  <c r="P767"/>
  <c r="P766"/>
  <c r="P765"/>
  <c r="P764"/>
  <c r="P763"/>
  <c r="P762"/>
  <c r="P761"/>
  <c r="P760"/>
  <c r="P759"/>
  <c r="P758"/>
  <c r="P757"/>
  <c r="P756"/>
  <c r="P755"/>
  <c r="P754"/>
  <c r="P753"/>
  <c r="P752"/>
  <c r="P751"/>
  <c r="P738"/>
  <c r="P737"/>
  <c r="P736"/>
  <c r="P735"/>
  <c r="P734"/>
  <c r="P733"/>
  <c r="P732"/>
  <c r="P731"/>
  <c r="P730"/>
  <c r="P729"/>
  <c r="P728"/>
  <c r="P562"/>
  <c r="P561"/>
  <c r="P560"/>
  <c r="P559"/>
  <c r="P557"/>
  <c r="P556"/>
  <c r="P555"/>
  <c r="P554"/>
  <c r="P553"/>
  <c r="P552"/>
  <c r="P548"/>
  <c r="P544"/>
  <c r="P543"/>
  <c r="P542"/>
  <c r="AH17" i="3"/>
  <c r="W17"/>
  <c r="P132" i="1"/>
  <c r="P130"/>
  <c r="P129"/>
  <c r="P128"/>
  <c r="P127"/>
  <c r="P126"/>
  <c r="P125"/>
  <c r="P123"/>
  <c r="P122"/>
  <c r="P120"/>
  <c r="P119"/>
  <c r="P118"/>
  <c r="P117"/>
  <c r="P116"/>
  <c r="P115"/>
  <c r="P114"/>
  <c r="P111"/>
  <c r="P110"/>
  <c r="P109"/>
  <c r="P108"/>
  <c r="P106"/>
  <c r="P105"/>
  <c r="P104"/>
  <c r="P102"/>
  <c r="P101"/>
  <c r="P100"/>
  <c r="P99"/>
  <c r="P97"/>
  <c r="P96"/>
  <c r="P95"/>
  <c r="P94"/>
  <c r="P92"/>
  <c r="P91"/>
  <c r="P90"/>
  <c r="P89"/>
  <c r="P88"/>
  <c r="P87"/>
  <c r="P85"/>
  <c r="P84"/>
  <c r="P83"/>
  <c r="P82"/>
  <c r="P81"/>
  <c r="P79"/>
  <c r="P77"/>
  <c r="P76"/>
  <c r="P74"/>
  <c r="P73"/>
  <c r="P72"/>
  <c r="P71"/>
  <c r="P69"/>
  <c r="P68"/>
  <c r="P67"/>
  <c r="P65"/>
  <c r="P63"/>
  <c r="P61"/>
  <c r="P60"/>
  <c r="P58"/>
  <c r="P57"/>
  <c r="P56"/>
  <c r="I281" i="3"/>
  <c r="AB18" l="1"/>
  <c r="AI16"/>
  <c r="T15"/>
  <c r="AG16"/>
  <c r="AA18"/>
  <c r="S18"/>
  <c r="AE16"/>
  <c r="X16"/>
  <c r="K15"/>
  <c r="AH16"/>
  <c r="AF18"/>
  <c r="V15"/>
  <c r="V14"/>
  <c r="V18"/>
  <c r="Y18"/>
  <c r="Z17"/>
  <c r="AA16"/>
  <c r="W18"/>
  <c r="AA14"/>
  <c r="AE15"/>
  <c r="T17"/>
  <c r="Z18"/>
  <c r="K16"/>
  <c r="AH15"/>
  <c r="AD14"/>
  <c r="U15"/>
  <c r="W14"/>
  <c r="AB15"/>
  <c r="Y14"/>
  <c r="AB14"/>
  <c r="S14"/>
  <c r="AI17"/>
  <c r="U14"/>
  <c r="Z14"/>
  <c r="Y16"/>
  <c r="AC17"/>
  <c r="AC18"/>
  <c r="S16"/>
  <c r="T18"/>
  <c r="AD18"/>
  <c r="AF16"/>
  <c r="T14"/>
  <c r="AE14"/>
  <c r="AG15"/>
  <c r="AE18"/>
  <c r="K18"/>
  <c r="U17"/>
  <c r="U18"/>
  <c r="Z16"/>
  <c r="AD17"/>
  <c r="T16"/>
  <c r="AG18"/>
  <c r="W15"/>
  <c r="AA15"/>
  <c r="AF14"/>
  <c r="AH18"/>
  <c r="AC14"/>
  <c r="AC15"/>
  <c r="AG14"/>
  <c r="S17"/>
  <c r="X15"/>
  <c r="X17"/>
  <c r="X14"/>
  <c r="K14"/>
  <c r="AI18"/>
  <c r="AI15"/>
  <c r="AB16"/>
  <c r="AE17"/>
  <c r="U16"/>
  <c r="AF17"/>
  <c r="Y15"/>
  <c r="AA17"/>
  <c r="V16"/>
  <c r="AH14"/>
  <c r="AH12" s="1"/>
  <c r="AC16"/>
  <c r="W16"/>
  <c r="V17"/>
  <c r="S15"/>
  <c r="AI14"/>
  <c r="AD15"/>
  <c r="Z15"/>
  <c r="X18"/>
  <c r="AF15"/>
  <c r="K17"/>
  <c r="Y17"/>
  <c r="AD16"/>
  <c r="AG17"/>
  <c r="L18" i="8"/>
  <c r="M18"/>
  <c r="P4" i="1"/>
  <c r="C63" i="9"/>
  <c r="C31"/>
  <c r="C64"/>
  <c r="C32"/>
  <c r="C80"/>
  <c r="C65"/>
  <c r="C33"/>
  <c r="C66"/>
  <c r="C34"/>
  <c r="C67"/>
  <c r="C35"/>
  <c r="C68"/>
  <c r="C36"/>
  <c r="C84"/>
  <c r="C69"/>
  <c r="C37"/>
  <c r="C70"/>
  <c r="C38"/>
  <c r="C71"/>
  <c r="C39"/>
  <c r="C79"/>
  <c r="C72"/>
  <c r="C40"/>
  <c r="C73"/>
  <c r="C41"/>
  <c r="C74"/>
  <c r="C42"/>
  <c r="C75"/>
  <c r="C43"/>
  <c r="C83"/>
  <c r="C76"/>
  <c r="C44"/>
  <c r="C77"/>
  <c r="C45"/>
  <c r="C93"/>
  <c r="C46"/>
  <c r="C78"/>
  <c r="C47"/>
  <c r="C14"/>
  <c r="C87"/>
  <c r="C48"/>
  <c r="C16"/>
  <c r="C49"/>
  <c r="C17"/>
  <c r="C50"/>
  <c r="C18"/>
  <c r="C15"/>
  <c r="C82"/>
  <c r="C51"/>
  <c r="C19"/>
  <c r="C52"/>
  <c r="C20"/>
  <c r="C53"/>
  <c r="C21"/>
  <c r="C54"/>
  <c r="C22"/>
  <c r="C86"/>
  <c r="C55"/>
  <c r="C23"/>
  <c r="C56"/>
  <c r="C24"/>
  <c r="C57"/>
  <c r="C25"/>
  <c r="C81"/>
  <c r="C58"/>
  <c r="C26"/>
  <c r="C59"/>
  <c r="C27"/>
  <c r="C62"/>
  <c r="C60"/>
  <c r="C28"/>
  <c r="C61"/>
  <c r="C29"/>
  <c r="C85"/>
  <c r="C30"/>
  <c r="C91"/>
  <c r="C97"/>
  <c r="C96"/>
  <c r="C90"/>
  <c r="C88"/>
  <c r="C95"/>
  <c r="C89"/>
  <c r="C94"/>
  <c r="Q11" i="4"/>
  <c r="T10"/>
  <c r="T26"/>
  <c r="Q26"/>
  <c r="T25"/>
  <c r="T23"/>
  <c r="Q21"/>
  <c r="T20"/>
  <c r="Q19"/>
  <c r="T18"/>
  <c r="Q18"/>
  <c r="Q16"/>
  <c r="T15"/>
  <c r="T13"/>
  <c r="Q13"/>
  <c r="T12"/>
  <c r="R178" i="3"/>
  <c r="Q215"/>
  <c r="Q42"/>
  <c r="R133"/>
  <c r="R174"/>
  <c r="Q222"/>
  <c r="I276"/>
  <c r="I277"/>
  <c r="I275"/>
  <c r="I308"/>
  <c r="I280"/>
  <c r="I279"/>
  <c r="I278"/>
  <c r="I301"/>
  <c r="I293"/>
  <c r="I303"/>
  <c r="I302"/>
  <c r="I299"/>
  <c r="I274"/>
  <c r="I298"/>
  <c r="I271"/>
  <c r="I297"/>
  <c r="I306"/>
  <c r="I284"/>
  <c r="I273"/>
  <c r="I300"/>
  <c r="I296"/>
  <c r="I305"/>
  <c r="I304"/>
  <c r="I269"/>
  <c r="I295"/>
  <c r="I294"/>
  <c r="I272"/>
  <c r="I292"/>
  <c r="I270"/>
  <c r="I291"/>
  <c r="I290"/>
  <c r="I289"/>
  <c r="I288"/>
  <c r="I286"/>
  <c r="I307"/>
  <c r="I285"/>
  <c r="I287"/>
  <c r="I283"/>
  <c r="I282"/>
  <c r="R107"/>
  <c r="Q149"/>
  <c r="R181"/>
  <c r="R43"/>
  <c r="Q43"/>
  <c r="Q102"/>
  <c r="P256"/>
  <c r="J256" s="1"/>
  <c r="P259"/>
  <c r="J259" s="1"/>
  <c r="P250"/>
  <c r="J250" s="1"/>
  <c r="P264"/>
  <c r="J264" s="1"/>
  <c r="P263"/>
  <c r="J263" s="1"/>
  <c r="T17" i="4"/>
  <c r="Q23"/>
  <c r="Q10"/>
  <c r="Q20"/>
  <c r="T22"/>
  <c r="Q15"/>
  <c r="T19"/>
  <c r="Q25"/>
  <c r="Q12"/>
  <c r="T14"/>
  <c r="T24"/>
  <c r="T11"/>
  <c r="Q17"/>
  <c r="R17" s="1"/>
  <c r="T16"/>
  <c r="Q22"/>
  <c r="Q14"/>
  <c r="R18" i="3" l="1"/>
  <c r="AI12"/>
  <c r="AA12"/>
  <c r="V12"/>
  <c r="AF12"/>
  <c r="Q18"/>
  <c r="AC12"/>
  <c r="AD12"/>
  <c r="AG12"/>
  <c r="W12"/>
  <c r="R17"/>
  <c r="Q17"/>
  <c r="Y12"/>
  <c r="AB12"/>
  <c r="R14"/>
  <c r="S12"/>
  <c r="Q14"/>
  <c r="X12"/>
  <c r="U12"/>
  <c r="Z12"/>
  <c r="Q16"/>
  <c r="R16"/>
  <c r="T12"/>
  <c r="AE12"/>
  <c r="Q15"/>
  <c r="R15"/>
  <c r="L35" i="8"/>
  <c r="L42"/>
  <c r="K42" s="1"/>
  <c r="M45"/>
  <c r="M43"/>
  <c r="M36"/>
  <c r="K36" s="1"/>
  <c r="K18"/>
  <c r="M46"/>
  <c r="M47"/>
  <c r="M35"/>
  <c r="M32"/>
  <c r="L46"/>
  <c r="L43"/>
  <c r="L45"/>
  <c r="L38"/>
  <c r="K38" s="1"/>
  <c r="L40"/>
  <c r="K40" s="1"/>
  <c r="M38"/>
  <c r="L30"/>
  <c r="L36"/>
  <c r="L47"/>
  <c r="L31"/>
  <c r="K31" s="1"/>
  <c r="L22"/>
  <c r="K22" s="1"/>
  <c r="M30"/>
  <c r="M40"/>
  <c r="M31"/>
  <c r="L29"/>
  <c r="K29" s="1"/>
  <c r="L32"/>
  <c r="M42"/>
  <c r="M22"/>
  <c r="M29"/>
  <c r="L27"/>
  <c r="M27"/>
  <c r="L25"/>
  <c r="M25"/>
  <c r="L28"/>
  <c r="M28"/>
  <c r="L48"/>
  <c r="M48"/>
  <c r="L19"/>
  <c r="M19"/>
  <c r="L23"/>
  <c r="M23"/>
  <c r="L24"/>
  <c r="M24"/>
  <c r="L26"/>
  <c r="M26"/>
  <c r="L39"/>
  <c r="K39" s="1"/>
  <c r="M39"/>
  <c r="L21"/>
  <c r="M21"/>
  <c r="L34"/>
  <c r="M34"/>
  <c r="L41"/>
  <c r="M41"/>
  <c r="L20"/>
  <c r="K20" s="1"/>
  <c r="M20"/>
  <c r="L37"/>
  <c r="M37"/>
  <c r="L44"/>
  <c r="M44"/>
  <c r="L33"/>
  <c r="K33" s="1"/>
  <c r="M33"/>
  <c r="Q214" i="3"/>
  <c r="P214" s="1"/>
  <c r="J214" s="1"/>
  <c r="R214"/>
  <c r="Q207"/>
  <c r="Q74"/>
  <c r="R134"/>
  <c r="R105"/>
  <c r="R52"/>
  <c r="R78"/>
  <c r="Q134"/>
  <c r="R77"/>
  <c r="R108"/>
  <c r="R101"/>
  <c r="Q106"/>
  <c r="R39"/>
  <c r="R109"/>
  <c r="Q34"/>
  <c r="R81"/>
  <c r="R202"/>
  <c r="Q146"/>
  <c r="R288"/>
  <c r="Q115"/>
  <c r="R147"/>
  <c r="Q72"/>
  <c r="R46"/>
  <c r="R72"/>
  <c r="Q41"/>
  <c r="Q104"/>
  <c r="Q68"/>
  <c r="Q205"/>
  <c r="R102"/>
  <c r="P102" s="1"/>
  <c r="J102" s="1"/>
  <c r="Q171"/>
  <c r="R193"/>
  <c r="R170"/>
  <c r="R100"/>
  <c r="L64" i="9"/>
  <c r="Q176" i="3"/>
  <c r="R212"/>
  <c r="Q105"/>
  <c r="R206"/>
  <c r="Q158"/>
  <c r="Q190"/>
  <c r="R123"/>
  <c r="Q45"/>
  <c r="Q111"/>
  <c r="R290"/>
  <c r="R92"/>
  <c r="Q44"/>
  <c r="R213"/>
  <c r="Q180"/>
  <c r="R208"/>
  <c r="R158"/>
  <c r="R191"/>
  <c r="Q157"/>
  <c r="Q100"/>
  <c r="R34"/>
  <c r="R224"/>
  <c r="Q168"/>
  <c r="Q166"/>
  <c r="R210"/>
  <c r="R47"/>
  <c r="Q23"/>
  <c r="Q135"/>
  <c r="Q206"/>
  <c r="Q209"/>
  <c r="U12" i="9"/>
  <c r="V12"/>
  <c r="Z12"/>
  <c r="Y12"/>
  <c r="Q200" i="3"/>
  <c r="R186"/>
  <c r="Q159"/>
  <c r="R163"/>
  <c r="Q192"/>
  <c r="R177"/>
  <c r="R149"/>
  <c r="P149" s="1"/>
  <c r="J149" s="1"/>
  <c r="Q181"/>
  <c r="P181" s="1"/>
  <c r="J181" s="1"/>
  <c r="R146"/>
  <c r="Q178"/>
  <c r="P178" s="1"/>
  <c r="J178" s="1"/>
  <c r="Q204"/>
  <c r="Q194"/>
  <c r="R200"/>
  <c r="R175"/>
  <c r="Q175"/>
  <c r="Q210"/>
  <c r="Q213"/>
  <c r="R207"/>
  <c r="R161"/>
  <c r="Q177"/>
  <c r="R209"/>
  <c r="Q173"/>
  <c r="R194"/>
  <c r="Q174"/>
  <c r="P174" s="1"/>
  <c r="J174" s="1"/>
  <c r="Q203"/>
  <c r="R155"/>
  <c r="Q152"/>
  <c r="Q148"/>
  <c r="Q164"/>
  <c r="R70"/>
  <c r="R168"/>
  <c r="R189"/>
  <c r="Q94"/>
  <c r="R171"/>
  <c r="R184"/>
  <c r="Q184"/>
  <c r="R203"/>
  <c r="O12" i="9"/>
  <c r="AC12"/>
  <c r="T12"/>
  <c r="N12"/>
  <c r="S12"/>
  <c r="K64"/>
  <c r="M12"/>
  <c r="Q12"/>
  <c r="R12"/>
  <c r="P12"/>
  <c r="R159" i="3"/>
  <c r="Q165"/>
  <c r="Q160"/>
  <c r="R196"/>
  <c r="R104"/>
  <c r="Q147"/>
  <c r="AC227"/>
  <c r="V143"/>
  <c r="AH20"/>
  <c r="S143"/>
  <c r="AA227"/>
  <c r="Y227"/>
  <c r="R165"/>
  <c r="AI227"/>
  <c r="AG227"/>
  <c r="S20"/>
  <c r="AB12" i="9"/>
  <c r="V20" i="3"/>
  <c r="AI20"/>
  <c r="T227"/>
  <c r="AE20"/>
  <c r="AB20"/>
  <c r="AH143"/>
  <c r="Y20"/>
  <c r="AE143"/>
  <c r="W227"/>
  <c r="U20"/>
  <c r="Z227"/>
  <c r="X143"/>
  <c r="U143"/>
  <c r="AB227"/>
  <c r="AG143"/>
  <c r="AE227"/>
  <c r="S227"/>
  <c r="AA143"/>
  <c r="AD20"/>
  <c r="X20"/>
  <c r="AA20"/>
  <c r="W20"/>
  <c r="AD143"/>
  <c r="W143"/>
  <c r="Z143"/>
  <c r="T20"/>
  <c r="U227"/>
  <c r="AH227"/>
  <c r="T143"/>
  <c r="X227"/>
  <c r="W12" i="9"/>
  <c r="AG20" i="3"/>
  <c r="V227"/>
  <c r="R130"/>
  <c r="AF227"/>
  <c r="AB143"/>
  <c r="AC20"/>
  <c r="AF20"/>
  <c r="AA12" i="9"/>
  <c r="AI143" i="3"/>
  <c r="AC143"/>
  <c r="Z20"/>
  <c r="AF143"/>
  <c r="X12" i="9"/>
  <c r="AD227" i="3"/>
  <c r="Y143"/>
  <c r="K82" i="9"/>
  <c r="L82"/>
  <c r="K15"/>
  <c r="L15"/>
  <c r="K87"/>
  <c r="L87"/>
  <c r="K78"/>
  <c r="L78"/>
  <c r="K83"/>
  <c r="L83"/>
  <c r="K79"/>
  <c r="L79"/>
  <c r="K84"/>
  <c r="L84"/>
  <c r="K80"/>
  <c r="L80"/>
  <c r="K85"/>
  <c r="L85"/>
  <c r="K81"/>
  <c r="L81"/>
  <c r="K86"/>
  <c r="L86"/>
  <c r="K65"/>
  <c r="L65"/>
  <c r="R73" i="3"/>
  <c r="Q155"/>
  <c r="R23" i="4"/>
  <c r="U17"/>
  <c r="U10"/>
  <c r="R20"/>
  <c r="U23"/>
  <c r="U20"/>
  <c r="R14"/>
  <c r="U14"/>
  <c r="R10"/>
  <c r="R156" i="3"/>
  <c r="Q38"/>
  <c r="R167"/>
  <c r="Q193"/>
  <c r="R211"/>
  <c r="R162"/>
  <c r="Q162"/>
  <c r="Q169"/>
  <c r="Q187"/>
  <c r="R150"/>
  <c r="R152"/>
  <c r="R187"/>
  <c r="Q129"/>
  <c r="Q119"/>
  <c r="Q71"/>
  <c r="Q161"/>
  <c r="R40"/>
  <c r="R197"/>
  <c r="Q297"/>
  <c r="R280"/>
  <c r="Q120"/>
  <c r="R49"/>
  <c r="Q197"/>
  <c r="Q132"/>
  <c r="R24"/>
  <c r="Q51"/>
  <c r="R223"/>
  <c r="Q224"/>
  <c r="Q223"/>
  <c r="R190"/>
  <c r="R222"/>
  <c r="P222" s="1"/>
  <c r="J222" s="1"/>
  <c r="R63"/>
  <c r="Q301"/>
  <c r="Q50"/>
  <c r="Q170"/>
  <c r="R164"/>
  <c r="Q36"/>
  <c r="Q24"/>
  <c r="R62"/>
  <c r="Q67"/>
  <c r="R276"/>
  <c r="Q278"/>
  <c r="R271"/>
  <c r="Q290"/>
  <c r="R274"/>
  <c r="Q306"/>
  <c r="Q294"/>
  <c r="R286"/>
  <c r="Q271"/>
  <c r="Q276"/>
  <c r="R303"/>
  <c r="R308"/>
  <c r="R287"/>
  <c r="Q287"/>
  <c r="R284"/>
  <c r="Q274"/>
  <c r="R306"/>
  <c r="Q303"/>
  <c r="R294"/>
  <c r="Q37"/>
  <c r="Q40"/>
  <c r="R66"/>
  <c r="Q30"/>
  <c r="R65"/>
  <c r="Q93"/>
  <c r="R84"/>
  <c r="Q121"/>
  <c r="R68"/>
  <c r="R86"/>
  <c r="R128"/>
  <c r="Q78"/>
  <c r="Q66"/>
  <c r="R96"/>
  <c r="R28"/>
  <c r="Q39"/>
  <c r="Q118"/>
  <c r="R30"/>
  <c r="R50"/>
  <c r="Q82"/>
  <c r="Q31"/>
  <c r="R121"/>
  <c r="R132"/>
  <c r="R44"/>
  <c r="Q29"/>
  <c r="R89"/>
  <c r="R36"/>
  <c r="Q117"/>
  <c r="R88"/>
  <c r="Q84"/>
  <c r="R48"/>
  <c r="Q128"/>
  <c r="Q122"/>
  <c r="R23"/>
  <c r="R135"/>
  <c r="Q54"/>
  <c r="Q33"/>
  <c r="Q35"/>
  <c r="R33"/>
  <c r="R116"/>
  <c r="R110"/>
  <c r="R122"/>
  <c r="R117"/>
  <c r="Q88"/>
  <c r="R41"/>
  <c r="Q28"/>
  <c r="Q59"/>
  <c r="R55"/>
  <c r="Q60"/>
  <c r="Q56"/>
  <c r="Q49"/>
  <c r="R82"/>
  <c r="R90"/>
  <c r="R119"/>
  <c r="Q86"/>
  <c r="Q53"/>
  <c r="R25"/>
  <c r="R61"/>
  <c r="Q91"/>
  <c r="Q63"/>
  <c r="Q124"/>
  <c r="R115"/>
  <c r="R59"/>
  <c r="Q130"/>
  <c r="R94"/>
  <c r="Q55"/>
  <c r="Q48"/>
  <c r="Q123"/>
  <c r="R56"/>
  <c r="Q52"/>
  <c r="Q61"/>
  <c r="R124"/>
  <c r="Q65"/>
  <c r="R31"/>
  <c r="R53"/>
  <c r="Q110"/>
  <c r="Q62"/>
  <c r="R120"/>
  <c r="R91"/>
  <c r="R180"/>
  <c r="Q108"/>
  <c r="R45"/>
  <c r="Q101"/>
  <c r="R293"/>
  <c r="Q286"/>
  <c r="R37"/>
  <c r="R281"/>
  <c r="R188"/>
  <c r="R131"/>
  <c r="R69"/>
  <c r="R74"/>
  <c r="Q75"/>
  <c r="R302"/>
  <c r="Q281"/>
  <c r="Q295"/>
  <c r="Q293"/>
  <c r="Q272"/>
  <c r="R273"/>
  <c r="Q308"/>
  <c r="R295"/>
  <c r="Q277"/>
  <c r="R278"/>
  <c r="R199"/>
  <c r="Q153"/>
  <c r="R85"/>
  <c r="Q22"/>
  <c r="R75"/>
  <c r="R201"/>
  <c r="R154"/>
  <c r="Q87"/>
  <c r="Q26"/>
  <c r="Q195"/>
  <c r="Q79"/>
  <c r="Q136"/>
  <c r="Q70"/>
  <c r="R192"/>
  <c r="R166"/>
  <c r="Q99"/>
  <c r="Q167"/>
  <c r="Q133"/>
  <c r="P133" s="1"/>
  <c r="Q208"/>
  <c r="Q47"/>
  <c r="Q163"/>
  <c r="R172"/>
  <c r="Q103"/>
  <c r="R95"/>
  <c r="R42"/>
  <c r="P42" s="1"/>
  <c r="J42" s="1"/>
  <c r="Q109"/>
  <c r="R176"/>
  <c r="Q189"/>
  <c r="Q77"/>
  <c r="R182"/>
  <c r="R125"/>
  <c r="R51"/>
  <c r="R106"/>
  <c r="Q183"/>
  <c r="R126"/>
  <c r="R64"/>
  <c r="Q283"/>
  <c r="R185"/>
  <c r="R71"/>
  <c r="Q179"/>
  <c r="R60"/>
  <c r="R205"/>
  <c r="Q292"/>
  <c r="R148"/>
  <c r="R198"/>
  <c r="R151"/>
  <c r="R83"/>
  <c r="Q298"/>
  <c r="Q299"/>
  <c r="R300"/>
  <c r="R277"/>
  <c r="Q304"/>
  <c r="Q289"/>
  <c r="R297"/>
  <c r="Q305"/>
  <c r="R291"/>
  <c r="R301"/>
  <c r="R269"/>
  <c r="R270"/>
  <c r="Q273"/>
  <c r="R275"/>
  <c r="R279"/>
  <c r="Q282"/>
  <c r="Q285"/>
  <c r="Q288"/>
  <c r="R307"/>
  <c r="R292"/>
  <c r="Q186"/>
  <c r="Q46"/>
  <c r="Q196"/>
  <c r="R136"/>
  <c r="R118"/>
  <c r="R103"/>
  <c r="R215"/>
  <c r="P215" s="1"/>
  <c r="J215" s="1"/>
  <c r="R169"/>
  <c r="Q291"/>
  <c r="R195"/>
  <c r="R296"/>
  <c r="R98"/>
  <c r="Q151"/>
  <c r="Q188"/>
  <c r="R93"/>
  <c r="Q95"/>
  <c r="Q131"/>
  <c r="Q269"/>
  <c r="Q279"/>
  <c r="Q211"/>
  <c r="R67"/>
  <c r="Q73"/>
  <c r="Q307"/>
  <c r="Q182"/>
  <c r="R111"/>
  <c r="R285"/>
  <c r="R99"/>
  <c r="Q98"/>
  <c r="R179"/>
  <c r="Q126"/>
  <c r="R157"/>
  <c r="Q150"/>
  <c r="R299"/>
  <c r="Q185"/>
  <c r="Q300"/>
  <c r="Q107"/>
  <c r="P107" s="1"/>
  <c r="R183"/>
  <c r="Q85"/>
  <c r="Q270"/>
  <c r="R129"/>
  <c r="R38"/>
  <c r="Q89"/>
  <c r="R160"/>
  <c r="Q81"/>
  <c r="Q212"/>
  <c r="R282"/>
  <c r="R272"/>
  <c r="Q284"/>
  <c r="Q198"/>
  <c r="R283"/>
  <c r="Q90"/>
  <c r="Q125"/>
  <c r="R153"/>
  <c r="Q154"/>
  <c r="Q156"/>
  <c r="R298"/>
  <c r="Q302"/>
  <c r="R54"/>
  <c r="Q280"/>
  <c r="R26"/>
  <c r="R79"/>
  <c r="Q96"/>
  <c r="Q25"/>
  <c r="R87"/>
  <c r="Q69"/>
  <c r="Q83"/>
  <c r="R204"/>
  <c r="R35"/>
  <c r="Q116"/>
  <c r="R173"/>
  <c r="Q201"/>
  <c r="R289"/>
  <c r="R305"/>
  <c r="Q296"/>
  <c r="Q92"/>
  <c r="R22"/>
  <c r="Q172"/>
  <c r="Q64"/>
  <c r="Q199"/>
  <c r="R304"/>
  <c r="Q202"/>
  <c r="P202" s="1"/>
  <c r="J202" s="1"/>
  <c r="Q191"/>
  <c r="R238"/>
  <c r="R29"/>
  <c r="Q275"/>
  <c r="Q233"/>
  <c r="R241"/>
  <c r="R235"/>
  <c r="R230"/>
  <c r="R236"/>
  <c r="R240"/>
  <c r="R234"/>
  <c r="R232"/>
  <c r="R246"/>
  <c r="Q231"/>
  <c r="R239"/>
  <c r="Q238"/>
  <c r="Q239"/>
  <c r="Q241"/>
  <c r="R243"/>
  <c r="Q243"/>
  <c r="Q245"/>
  <c r="Q235"/>
  <c r="R233"/>
  <c r="R231"/>
  <c r="R237"/>
  <c r="Q237"/>
  <c r="R245"/>
  <c r="Q240"/>
  <c r="R242"/>
  <c r="Q242"/>
  <c r="Q244"/>
  <c r="R244"/>
  <c r="Q246"/>
  <c r="Q234"/>
  <c r="Q232"/>
  <c r="Q230"/>
  <c r="Q236"/>
  <c r="P43"/>
  <c r="J43" s="1"/>
  <c r="R80"/>
  <c r="Q80"/>
  <c r="R58"/>
  <c r="Q58"/>
  <c r="R97"/>
  <c r="Q97"/>
  <c r="R113"/>
  <c r="Q113"/>
  <c r="R127"/>
  <c r="Q127"/>
  <c r="R32"/>
  <c r="Q32"/>
  <c r="R114"/>
  <c r="Q114"/>
  <c r="R112"/>
  <c r="Q112"/>
  <c r="R57"/>
  <c r="Q57"/>
  <c r="R76"/>
  <c r="Q76"/>
  <c r="K46" i="4"/>
  <c r="K32"/>
  <c r="K38"/>
  <c r="N38"/>
  <c r="K28"/>
  <c r="N28"/>
  <c r="N42"/>
  <c r="Q27" i="3"/>
  <c r="N30" i="4"/>
  <c r="K41"/>
  <c r="K45"/>
  <c r="K30"/>
  <c r="N34"/>
  <c r="N33"/>
  <c r="N32"/>
  <c r="N39"/>
  <c r="N46"/>
  <c r="K33"/>
  <c r="K37"/>
  <c r="K39"/>
  <c r="N36"/>
  <c r="K40"/>
  <c r="K29"/>
  <c r="R27" i="3"/>
  <c r="N43" i="4"/>
  <c r="K35"/>
  <c r="N41"/>
  <c r="N27"/>
  <c r="K31"/>
  <c r="K42"/>
  <c r="J4"/>
  <c r="K21" s="1"/>
  <c r="N35"/>
  <c r="N37"/>
  <c r="N31"/>
  <c r="K36"/>
  <c r="N40"/>
  <c r="K44"/>
  <c r="K34"/>
  <c r="K27"/>
  <c r="N45"/>
  <c r="M4"/>
  <c r="N21" s="1"/>
  <c r="K43"/>
  <c r="N44"/>
  <c r="N29"/>
  <c r="P18" i="3" l="1"/>
  <c r="J18" s="1"/>
  <c r="P17"/>
  <c r="J17" s="1"/>
  <c r="P14"/>
  <c r="J14" s="1"/>
  <c r="P16"/>
  <c r="J16" s="1"/>
  <c r="P15"/>
  <c r="J15" s="1"/>
  <c r="K35" i="8"/>
  <c r="K37"/>
  <c r="E37" s="1"/>
  <c r="K34"/>
  <c r="K23"/>
  <c r="K24"/>
  <c r="K27"/>
  <c r="K46"/>
  <c r="K43"/>
  <c r="K45"/>
  <c r="K21"/>
  <c r="E21" s="1"/>
  <c r="K47"/>
  <c r="K30"/>
  <c r="K32"/>
  <c r="K28"/>
  <c r="K41"/>
  <c r="K25"/>
  <c r="K48"/>
  <c r="K19"/>
  <c r="K26"/>
  <c r="K44"/>
  <c r="E44" s="1"/>
  <c r="P207" i="3"/>
  <c r="J207" s="1"/>
  <c r="P74"/>
  <c r="J74" s="1"/>
  <c r="P134"/>
  <c r="J134" s="1"/>
  <c r="J135"/>
  <c r="J133"/>
  <c r="J107"/>
  <c r="P105"/>
  <c r="J105" s="1"/>
  <c r="P52"/>
  <c r="J52" s="1"/>
  <c r="P77"/>
  <c r="J77" s="1"/>
  <c r="P78"/>
  <c r="J78" s="1"/>
  <c r="P108"/>
  <c r="J108" s="1"/>
  <c r="P101"/>
  <c r="J101" s="1"/>
  <c r="P106"/>
  <c r="J106" s="1"/>
  <c r="P206"/>
  <c r="J206" s="1"/>
  <c r="P39"/>
  <c r="J39" s="1"/>
  <c r="P109"/>
  <c r="J109" s="1"/>
  <c r="P34"/>
  <c r="J34" s="1"/>
  <c r="P115"/>
  <c r="J115" s="1"/>
  <c r="P45"/>
  <c r="J45" s="1"/>
  <c r="P81"/>
  <c r="J81" s="1"/>
  <c r="P146"/>
  <c r="J146" s="1"/>
  <c r="P147"/>
  <c r="J147" s="1"/>
  <c r="P288"/>
  <c r="J288" s="1"/>
  <c r="P290"/>
  <c r="J290" s="1"/>
  <c r="P92"/>
  <c r="J92" s="1"/>
  <c r="P72"/>
  <c r="J72" s="1"/>
  <c r="E26" i="8"/>
  <c r="P46" i="3"/>
  <c r="J46" s="1"/>
  <c r="P204"/>
  <c r="J204" s="1"/>
  <c r="P68"/>
  <c r="J68" s="1"/>
  <c r="P205"/>
  <c r="J205" s="1"/>
  <c r="P160"/>
  <c r="J160" s="1"/>
  <c r="P104"/>
  <c r="J104" s="1"/>
  <c r="P41"/>
  <c r="J41" s="1"/>
  <c r="P161"/>
  <c r="J161" s="1"/>
  <c r="P208"/>
  <c r="J208" s="1"/>
  <c r="P171"/>
  <c r="J171" s="1"/>
  <c r="P47"/>
  <c r="J47" s="1"/>
  <c r="P193"/>
  <c r="J193" s="1"/>
  <c r="P155"/>
  <c r="J155" s="1"/>
  <c r="P135"/>
  <c r="P100"/>
  <c r="J100" s="1"/>
  <c r="P170"/>
  <c r="J170" s="1"/>
  <c r="P123"/>
  <c r="J123" s="1"/>
  <c r="P186"/>
  <c r="J186" s="1"/>
  <c r="P189"/>
  <c r="J189" s="1"/>
  <c r="P176"/>
  <c r="J176" s="1"/>
  <c r="J64" i="9"/>
  <c r="D64" s="1"/>
  <c r="P190" i="3"/>
  <c r="J190" s="1"/>
  <c r="P212"/>
  <c r="J212" s="1"/>
  <c r="P158"/>
  <c r="J158" s="1"/>
  <c r="J80" i="9"/>
  <c r="D80" s="1"/>
  <c r="P111" i="3"/>
  <c r="J111" s="1"/>
  <c r="P177"/>
  <c r="J177" s="1"/>
  <c r="P213"/>
  <c r="J213" s="1"/>
  <c r="P44"/>
  <c r="J44" s="1"/>
  <c r="P180"/>
  <c r="J180" s="1"/>
  <c r="P191"/>
  <c r="J191" s="1"/>
  <c r="P224"/>
  <c r="J224" s="1"/>
  <c r="P159"/>
  <c r="J159" s="1"/>
  <c r="P157"/>
  <c r="J157" s="1"/>
  <c r="P168"/>
  <c r="J168" s="1"/>
  <c r="P23"/>
  <c r="J23" s="1"/>
  <c r="P173"/>
  <c r="J173" s="1"/>
  <c r="P148"/>
  <c r="J148" s="1"/>
  <c r="P166"/>
  <c r="J166" s="1"/>
  <c r="P210"/>
  <c r="J210" s="1"/>
  <c r="P209"/>
  <c r="J209" s="1"/>
  <c r="P286"/>
  <c r="J286" s="1"/>
  <c r="P165"/>
  <c r="J165" s="1"/>
  <c r="J84" i="9"/>
  <c r="D84" s="1"/>
  <c r="P200" i="3"/>
  <c r="J200" s="1"/>
  <c r="P192"/>
  <c r="J192" s="1"/>
  <c r="P163"/>
  <c r="J163" s="1"/>
  <c r="J79" i="9"/>
  <c r="D79" s="1"/>
  <c r="P175" i="3"/>
  <c r="J175" s="1"/>
  <c r="P203"/>
  <c r="J203" s="1"/>
  <c r="P184"/>
  <c r="J184" s="1"/>
  <c r="P194"/>
  <c r="J194" s="1"/>
  <c r="P164"/>
  <c r="J164" s="1"/>
  <c r="P196"/>
  <c r="J196" s="1"/>
  <c r="P152"/>
  <c r="J152" s="1"/>
  <c r="P70"/>
  <c r="J70" s="1"/>
  <c r="P94"/>
  <c r="J94" s="1"/>
  <c r="P130"/>
  <c r="J130" s="1"/>
  <c r="J85" i="9"/>
  <c r="D85" s="1"/>
  <c r="J83"/>
  <c r="D83" s="1"/>
  <c r="J81"/>
  <c r="D81" s="1"/>
  <c r="J15"/>
  <c r="D15" s="1"/>
  <c r="J82"/>
  <c r="D82" s="1"/>
  <c r="J78"/>
  <c r="D78" s="1"/>
  <c r="J86"/>
  <c r="D86" s="1"/>
  <c r="J65"/>
  <c r="D65" s="1"/>
  <c r="J87"/>
  <c r="D87" s="1"/>
  <c r="D46" i="8"/>
  <c r="D22"/>
  <c r="D14"/>
  <c r="D36"/>
  <c r="D41"/>
  <c r="D28"/>
  <c r="D15"/>
  <c r="D38"/>
  <c r="D39"/>
  <c r="D16"/>
  <c r="D48"/>
  <c r="D47"/>
  <c r="D18"/>
  <c r="D32"/>
  <c r="D43"/>
  <c r="D17"/>
  <c r="D31"/>
  <c r="D45"/>
  <c r="D19"/>
  <c r="D33"/>
  <c r="D29"/>
  <c r="D34"/>
  <c r="D23"/>
  <c r="D30"/>
  <c r="D24"/>
  <c r="D25"/>
  <c r="D35"/>
  <c r="D42"/>
  <c r="D40"/>
  <c r="D20"/>
  <c r="D27"/>
  <c r="L66" i="9"/>
  <c r="K66"/>
  <c r="P28" i="3"/>
  <c r="J28" s="1"/>
  <c r="P73"/>
  <c r="J73" s="1"/>
  <c r="P38"/>
  <c r="J38" s="1"/>
  <c r="P167"/>
  <c r="J167" s="1"/>
  <c r="P301"/>
  <c r="J301" s="1"/>
  <c r="P156"/>
  <c r="J156" s="1"/>
  <c r="P129"/>
  <c r="J129" s="1"/>
  <c r="P118"/>
  <c r="J118" s="1"/>
  <c r="P36"/>
  <c r="J36" s="1"/>
  <c r="P211"/>
  <c r="J211" s="1"/>
  <c r="P162"/>
  <c r="J162" s="1"/>
  <c r="P95"/>
  <c r="J95" s="1"/>
  <c r="P62"/>
  <c r="J62" s="1"/>
  <c r="P169"/>
  <c r="J169" s="1"/>
  <c r="P67"/>
  <c r="J67" s="1"/>
  <c r="P187"/>
  <c r="J187" s="1"/>
  <c r="P96"/>
  <c r="J96" s="1"/>
  <c r="P150"/>
  <c r="J150" s="1"/>
  <c r="P119"/>
  <c r="J119" s="1"/>
  <c r="P82"/>
  <c r="J82" s="1"/>
  <c r="P40"/>
  <c r="J40" s="1"/>
  <c r="P121"/>
  <c r="J121" s="1"/>
  <c r="P71"/>
  <c r="J71" s="1"/>
  <c r="P197"/>
  <c r="J197" s="1"/>
  <c r="P172"/>
  <c r="J172" s="1"/>
  <c r="P297"/>
  <c r="J297" s="1"/>
  <c r="P280"/>
  <c r="J280" s="1"/>
  <c r="P84"/>
  <c r="J84" s="1"/>
  <c r="P24"/>
  <c r="J24" s="1"/>
  <c r="P120"/>
  <c r="J120" s="1"/>
  <c r="P49"/>
  <c r="J49" s="1"/>
  <c r="P89"/>
  <c r="J89" s="1"/>
  <c r="P132"/>
  <c r="J132" s="1"/>
  <c r="P51"/>
  <c r="J51" s="1"/>
  <c r="P60"/>
  <c r="J60" s="1"/>
  <c r="P223"/>
  <c r="J223" s="1"/>
  <c r="P128"/>
  <c r="J128" s="1"/>
  <c r="P185"/>
  <c r="J185" s="1"/>
  <c r="P50"/>
  <c r="J50" s="1"/>
  <c r="P276"/>
  <c r="J276" s="1"/>
  <c r="P63"/>
  <c r="J63" s="1"/>
  <c r="P287"/>
  <c r="J287" s="1"/>
  <c r="P278"/>
  <c r="J278" s="1"/>
  <c r="P271"/>
  <c r="J271" s="1"/>
  <c r="P274"/>
  <c r="J274" s="1"/>
  <c r="P306"/>
  <c r="P303"/>
  <c r="J303" s="1"/>
  <c r="P294"/>
  <c r="J294" s="1"/>
  <c r="P269"/>
  <c r="J269" s="1"/>
  <c r="P308"/>
  <c r="P284"/>
  <c r="J284" s="1"/>
  <c r="P65"/>
  <c r="J65" s="1"/>
  <c r="P66"/>
  <c r="J66" s="1"/>
  <c r="P136"/>
  <c r="J136" s="1"/>
  <c r="P30"/>
  <c r="J30" s="1"/>
  <c r="P37"/>
  <c r="J37" s="1"/>
  <c r="P93"/>
  <c r="J93" s="1"/>
  <c r="P86"/>
  <c r="J86" s="1"/>
  <c r="P91"/>
  <c r="J91" s="1"/>
  <c r="P117"/>
  <c r="J117" s="1"/>
  <c r="P88"/>
  <c r="J88" s="1"/>
  <c r="P48"/>
  <c r="J48" s="1"/>
  <c r="P29"/>
  <c r="J29" s="1"/>
  <c r="P61"/>
  <c r="J61" s="1"/>
  <c r="P33"/>
  <c r="J33" s="1"/>
  <c r="P124"/>
  <c r="J124" s="1"/>
  <c r="P54"/>
  <c r="J54" s="1"/>
  <c r="P31"/>
  <c r="J31" s="1"/>
  <c r="P122"/>
  <c r="J122" s="1"/>
  <c r="P53"/>
  <c r="J53" s="1"/>
  <c r="P25"/>
  <c r="J25" s="1"/>
  <c r="P35"/>
  <c r="J35" s="1"/>
  <c r="P110"/>
  <c r="J110" s="1"/>
  <c r="P116"/>
  <c r="J116" s="1"/>
  <c r="P59"/>
  <c r="J59" s="1"/>
  <c r="P55"/>
  <c r="J55" s="1"/>
  <c r="P90"/>
  <c r="J90" s="1"/>
  <c r="P125"/>
  <c r="J125" s="1"/>
  <c r="P56"/>
  <c r="J56" s="1"/>
  <c r="P103"/>
  <c r="J103" s="1"/>
  <c r="P87"/>
  <c r="J87" s="1"/>
  <c r="P26"/>
  <c r="J26" s="1"/>
  <c r="P179"/>
  <c r="J179" s="1"/>
  <c r="P79"/>
  <c r="J79" s="1"/>
  <c r="P188"/>
  <c r="J188" s="1"/>
  <c r="P281"/>
  <c r="J281" s="1"/>
  <c r="P131"/>
  <c r="J131" s="1"/>
  <c r="P293"/>
  <c r="J293" s="1"/>
  <c r="P99"/>
  <c r="J99" s="1"/>
  <c r="P75"/>
  <c r="J75" s="1"/>
  <c r="P299"/>
  <c r="J299" s="1"/>
  <c r="P69"/>
  <c r="J69" s="1"/>
  <c r="P83"/>
  <c r="J83" s="1"/>
  <c r="P300"/>
  <c r="J300" s="1"/>
  <c r="P302"/>
  <c r="J302" s="1"/>
  <c r="P273"/>
  <c r="J273" s="1"/>
  <c r="P295"/>
  <c r="J295" s="1"/>
  <c r="P291"/>
  <c r="J291" s="1"/>
  <c r="P270"/>
  <c r="J270" s="1"/>
  <c r="P277"/>
  <c r="J277" s="1"/>
  <c r="P272"/>
  <c r="J272" s="1"/>
  <c r="P126"/>
  <c r="J126" s="1"/>
  <c r="P285"/>
  <c r="J285" s="1"/>
  <c r="P151"/>
  <c r="J151" s="1"/>
  <c r="P292"/>
  <c r="J292" s="1"/>
  <c r="P85"/>
  <c r="J85" s="1"/>
  <c r="P296"/>
  <c r="J296" s="1"/>
  <c r="P182"/>
  <c r="J182" s="1"/>
  <c r="P183"/>
  <c r="J183" s="1"/>
  <c r="P201"/>
  <c r="J201" s="1"/>
  <c r="P195"/>
  <c r="J195" s="1"/>
  <c r="P98"/>
  <c r="J98" s="1"/>
  <c r="P22"/>
  <c r="J22" s="1"/>
  <c r="P282"/>
  <c r="J282" s="1"/>
  <c r="P64"/>
  <c r="J64" s="1"/>
  <c r="P199"/>
  <c r="J199" s="1"/>
  <c r="P198"/>
  <c r="J198" s="1"/>
  <c r="P304"/>
  <c r="J304" s="1"/>
  <c r="P283"/>
  <c r="J283" s="1"/>
  <c r="P279"/>
  <c r="J279" s="1"/>
  <c r="P153"/>
  <c r="J153" s="1"/>
  <c r="P154"/>
  <c r="J154" s="1"/>
  <c r="P307"/>
  <c r="P275"/>
  <c r="J275" s="1"/>
  <c r="P233"/>
  <c r="J233" s="1"/>
  <c r="P298"/>
  <c r="J298" s="1"/>
  <c r="P289"/>
  <c r="J289" s="1"/>
  <c r="P305"/>
  <c r="J305" s="1"/>
  <c r="P231"/>
  <c r="J231" s="1"/>
  <c r="P239"/>
  <c r="J239" s="1"/>
  <c r="P238"/>
  <c r="J238" s="1"/>
  <c r="P244"/>
  <c r="J244" s="1"/>
  <c r="P241"/>
  <c r="J241" s="1"/>
  <c r="P230"/>
  <c r="J230" s="1"/>
  <c r="P236"/>
  <c r="J236" s="1"/>
  <c r="P232"/>
  <c r="J232" s="1"/>
  <c r="P246"/>
  <c r="J246" s="1"/>
  <c r="P235"/>
  <c r="J235" s="1"/>
  <c r="P242"/>
  <c r="J242" s="1"/>
  <c r="P234"/>
  <c r="J234" s="1"/>
  <c r="P237"/>
  <c r="J237" s="1"/>
  <c r="P245"/>
  <c r="J245" s="1"/>
  <c r="P240"/>
  <c r="J240" s="1"/>
  <c r="P243"/>
  <c r="J243" s="1"/>
  <c r="P58"/>
  <c r="J58" s="1"/>
  <c r="P114"/>
  <c r="J114" s="1"/>
  <c r="P112"/>
  <c r="J112" s="1"/>
  <c r="P57"/>
  <c r="J57" s="1"/>
  <c r="P76"/>
  <c r="J76" s="1"/>
  <c r="P80"/>
  <c r="J80" s="1"/>
  <c r="P97"/>
  <c r="J97" s="1"/>
  <c r="P113"/>
  <c r="J113" s="1"/>
  <c r="P127"/>
  <c r="J127" s="1"/>
  <c r="P32"/>
  <c r="J32" s="1"/>
  <c r="P27"/>
  <c r="J27" s="1"/>
  <c r="N16" i="4"/>
  <c r="N20"/>
  <c r="N13"/>
  <c r="N19"/>
  <c r="K18"/>
  <c r="N17"/>
  <c r="K13"/>
  <c r="N26"/>
  <c r="K12"/>
  <c r="K19"/>
  <c r="K16"/>
  <c r="N18"/>
  <c r="N15"/>
  <c r="K14"/>
  <c r="K15"/>
  <c r="N14"/>
  <c r="N25"/>
  <c r="N10"/>
  <c r="N11"/>
  <c r="N22"/>
  <c r="N12"/>
  <c r="N24"/>
  <c r="K20"/>
  <c r="K25"/>
  <c r="K11"/>
  <c r="K10"/>
  <c r="K17"/>
  <c r="K24"/>
  <c r="K22"/>
  <c r="N23"/>
  <c r="K23"/>
  <c r="K26"/>
  <c r="Z12" i="8" l="1"/>
  <c r="O12"/>
  <c r="X12"/>
  <c r="AD12"/>
  <c r="T12"/>
  <c r="P12"/>
  <c r="U12"/>
  <c r="R12"/>
  <c r="N12"/>
  <c r="S12"/>
  <c r="AC12"/>
  <c r="Q12"/>
  <c r="V12"/>
  <c r="AB12"/>
  <c r="Y12"/>
  <c r="AA12"/>
  <c r="W12"/>
  <c r="J66" i="9"/>
  <c r="D66" s="1"/>
  <c r="L67"/>
  <c r="K67"/>
  <c r="L20" i="4"/>
  <c r="L17"/>
  <c r="O20"/>
  <c r="O17"/>
  <c r="O23"/>
  <c r="L23"/>
  <c r="L14"/>
  <c r="L10"/>
  <c r="O14"/>
  <c r="O10"/>
  <c r="M16" i="8"/>
  <c r="M14"/>
  <c r="L16"/>
  <c r="M17"/>
  <c r="L15"/>
  <c r="L17"/>
  <c r="M15"/>
  <c r="L14"/>
  <c r="H27" i="4"/>
  <c r="H28"/>
  <c r="H30"/>
  <c r="H29"/>
  <c r="H31"/>
  <c r="H33"/>
  <c r="H43"/>
  <c r="H41"/>
  <c r="H37"/>
  <c r="H34"/>
  <c r="H38"/>
  <c r="H42"/>
  <c r="H44"/>
  <c r="H35"/>
  <c r="H36"/>
  <c r="H46"/>
  <c r="H32"/>
  <c r="H40"/>
  <c r="H39"/>
  <c r="H45"/>
  <c r="E35" i="8" l="1"/>
  <c r="J67" i="9"/>
  <c r="D67" s="1"/>
  <c r="K68"/>
  <c r="L68"/>
  <c r="E41" i="8"/>
  <c r="E36"/>
  <c r="E27"/>
  <c r="E38"/>
  <c r="E40"/>
  <c r="E32"/>
  <c r="E29"/>
  <c r="E42"/>
  <c r="E48"/>
  <c r="E43"/>
  <c r="E30"/>
  <c r="E39"/>
  <c r="E28"/>
  <c r="E47"/>
  <c r="E31"/>
  <c r="E46"/>
  <c r="E34"/>
  <c r="K15"/>
  <c r="E15" s="1"/>
  <c r="E19"/>
  <c r="K16"/>
  <c r="E16" s="1"/>
  <c r="E20"/>
  <c r="E18"/>
  <c r="E45"/>
  <c r="E23"/>
  <c r="E25"/>
  <c r="K14"/>
  <c r="E14" s="1"/>
  <c r="E22"/>
  <c r="K17"/>
  <c r="E17" s="1"/>
  <c r="E24"/>
  <c r="E33"/>
  <c r="E29" i="4"/>
  <c r="E30"/>
  <c r="E28"/>
  <c r="E27"/>
  <c r="E31"/>
  <c r="E33"/>
  <c r="E45"/>
  <c r="E34"/>
  <c r="E41"/>
  <c r="E38"/>
  <c r="E43"/>
  <c r="E44"/>
  <c r="E35"/>
  <c r="E37"/>
  <c r="E46"/>
  <c r="E40"/>
  <c r="E39"/>
  <c r="E42"/>
  <c r="E36"/>
  <c r="E32"/>
  <c r="J68" i="9" l="1"/>
  <c r="D68" s="1"/>
  <c r="K69"/>
  <c r="J69" s="1"/>
  <c r="L69"/>
  <c r="K14"/>
  <c r="L14"/>
  <c r="D69" l="1"/>
  <c r="K70"/>
  <c r="J70" s="1"/>
  <c r="D70" s="1"/>
  <c r="L70"/>
  <c r="J14"/>
  <c r="D14" s="1"/>
  <c r="K16"/>
  <c r="J16" s="1"/>
  <c r="D16" s="1"/>
  <c r="L16"/>
  <c r="L71" l="1"/>
  <c r="K71"/>
  <c r="K17"/>
  <c r="J17" s="1"/>
  <c r="D17" s="1"/>
  <c r="L17"/>
  <c r="J71" l="1"/>
  <c r="D71" s="1"/>
  <c r="L72"/>
  <c r="K72"/>
  <c r="K18"/>
  <c r="L18"/>
  <c r="J18" l="1"/>
  <c r="D18" s="1"/>
  <c r="J72"/>
  <c r="D72" s="1"/>
  <c r="K73"/>
  <c r="L73"/>
  <c r="L19"/>
  <c r="K19"/>
  <c r="J73" l="1"/>
  <c r="D73" s="1"/>
  <c r="K74"/>
  <c r="L74"/>
  <c r="J19"/>
  <c r="D19" s="1"/>
  <c r="K20"/>
  <c r="L20"/>
  <c r="J74" l="1"/>
  <c r="D74" s="1"/>
  <c r="J20"/>
  <c r="D20" s="1"/>
  <c r="K21"/>
  <c r="L21"/>
  <c r="J21" l="1"/>
  <c r="D21" s="1"/>
  <c r="K22"/>
  <c r="J22" s="1"/>
  <c r="D22" s="1"/>
  <c r="L22"/>
  <c r="L23" l="1"/>
  <c r="K23"/>
  <c r="J23" l="1"/>
  <c r="D23" s="1"/>
  <c r="L24"/>
  <c r="K24"/>
  <c r="J24" l="1"/>
  <c r="D24" s="1"/>
  <c r="L25"/>
  <c r="K25"/>
  <c r="K26" l="1"/>
  <c r="J25"/>
  <c r="D25" s="1"/>
  <c r="L26"/>
  <c r="J26" l="1"/>
  <c r="D26" s="1"/>
  <c r="K27"/>
  <c r="L27"/>
  <c r="J27" l="1"/>
  <c r="D27" s="1"/>
  <c r="K28"/>
  <c r="L28"/>
  <c r="J28" l="1"/>
  <c r="D28" s="1"/>
  <c r="L29"/>
  <c r="K29"/>
  <c r="J29" l="1"/>
  <c r="D29" s="1"/>
  <c r="K30"/>
  <c r="L30"/>
  <c r="J30" l="1"/>
  <c r="D30" s="1"/>
  <c r="K31"/>
  <c r="L31"/>
  <c r="J31" l="1"/>
  <c r="D31" s="1"/>
  <c r="K32"/>
  <c r="J32" s="1"/>
  <c r="D32" s="1"/>
  <c r="L32"/>
  <c r="K33" l="1"/>
  <c r="J33" s="1"/>
  <c r="D33" s="1"/>
  <c r="L33"/>
  <c r="K34" l="1"/>
  <c r="J34" s="1"/>
  <c r="D34" s="1"/>
  <c r="L34"/>
  <c r="L35" l="1"/>
  <c r="K35"/>
  <c r="K36" l="1"/>
  <c r="L36"/>
  <c r="J35"/>
  <c r="D35" s="1"/>
  <c r="J36" l="1"/>
  <c r="D36" s="1"/>
  <c r="K37"/>
  <c r="L37"/>
  <c r="K38" l="1"/>
  <c r="J38" s="1"/>
  <c r="D38" s="1"/>
  <c r="L38"/>
  <c r="J37"/>
  <c r="D37" s="1"/>
  <c r="K39" l="1"/>
  <c r="L39"/>
  <c r="K40" l="1"/>
  <c r="L40"/>
  <c r="J39"/>
  <c r="D39" s="1"/>
  <c r="L41" l="1"/>
  <c r="K41"/>
  <c r="J40"/>
  <c r="D40" s="1"/>
  <c r="J41" l="1"/>
  <c r="D41" s="1"/>
  <c r="K42"/>
  <c r="L42"/>
  <c r="J42" l="1"/>
  <c r="D42" s="1"/>
  <c r="K43"/>
  <c r="L43"/>
  <c r="K44" l="1"/>
  <c r="L44"/>
  <c r="J43"/>
  <c r="D43" s="1"/>
  <c r="L45" l="1"/>
  <c r="K45"/>
  <c r="J44"/>
  <c r="D44" s="1"/>
  <c r="J45" l="1"/>
  <c r="D45" s="1"/>
  <c r="K46"/>
  <c r="L46"/>
  <c r="J46" l="1"/>
  <c r="D46" s="1"/>
  <c r="K47"/>
  <c r="J47" s="1"/>
  <c r="D47" s="1"/>
  <c r="L47"/>
  <c r="K48" l="1"/>
  <c r="J48" s="1"/>
  <c r="D48" s="1"/>
  <c r="L48"/>
  <c r="L49" l="1"/>
  <c r="K49"/>
  <c r="J49" l="1"/>
  <c r="D49" s="1"/>
  <c r="K50"/>
  <c r="J50" s="1"/>
  <c r="D50" s="1"/>
  <c r="L50"/>
  <c r="L51" l="1"/>
  <c r="K51"/>
  <c r="K52" l="1"/>
  <c r="L52"/>
  <c r="J51"/>
  <c r="D51" s="1"/>
  <c r="K53" l="1"/>
  <c r="L53"/>
  <c r="J52"/>
  <c r="D52" s="1"/>
  <c r="K54" l="1"/>
  <c r="L54"/>
  <c r="J53"/>
  <c r="D53" s="1"/>
  <c r="L55" l="1"/>
  <c r="K55"/>
  <c r="J54"/>
  <c r="D54" s="1"/>
  <c r="J55" l="1"/>
  <c r="D55" s="1"/>
  <c r="K56"/>
  <c r="L56"/>
  <c r="J56" l="1"/>
  <c r="D56" s="1"/>
  <c r="L57"/>
  <c r="K57"/>
  <c r="J57" l="1"/>
  <c r="D57" s="1"/>
  <c r="L58"/>
  <c r="K58"/>
  <c r="J58" l="1"/>
  <c r="D58" s="1"/>
  <c r="K59"/>
  <c r="L59"/>
  <c r="J59" l="1"/>
  <c r="D59" s="1"/>
  <c r="L60"/>
  <c r="K60"/>
  <c r="K61" l="1"/>
  <c r="J60"/>
  <c r="D60" s="1"/>
  <c r="L61"/>
  <c r="J61" l="1"/>
  <c r="D61" s="1"/>
  <c r="K62"/>
  <c r="J62" s="1"/>
  <c r="D62" s="1"/>
  <c r="L62"/>
  <c r="K63" l="1"/>
  <c r="L63"/>
  <c r="J63" l="1"/>
  <c r="D63" s="1"/>
  <c r="L75"/>
  <c r="K75"/>
  <c r="J75" l="1"/>
  <c r="D75" s="1"/>
  <c r="K76"/>
  <c r="J76" s="1"/>
  <c r="D76" s="1"/>
  <c r="L76"/>
  <c r="K77" l="1"/>
  <c r="L77"/>
  <c r="J77" l="1"/>
  <c r="D77" s="1"/>
  <c r="L88"/>
  <c r="K88"/>
  <c r="J88" l="1"/>
  <c r="D88" s="1"/>
  <c r="K89"/>
  <c r="L89"/>
  <c r="J89" l="1"/>
  <c r="D89" s="1"/>
  <c r="K90"/>
  <c r="L90"/>
  <c r="J90" l="1"/>
  <c r="D90" s="1"/>
  <c r="K91"/>
  <c r="L91"/>
  <c r="J91" l="1"/>
  <c r="D91" s="1"/>
  <c r="L92"/>
  <c r="K92"/>
  <c r="J92" l="1"/>
  <c r="D92" s="1"/>
  <c r="L93"/>
  <c r="K93"/>
  <c r="J93" l="1"/>
  <c r="D93" s="1"/>
  <c r="K94"/>
  <c r="J94" s="1"/>
  <c r="D94" s="1"/>
  <c r="L94"/>
  <c r="L95" l="1"/>
  <c r="K95"/>
  <c r="J95" l="1"/>
  <c r="D95" s="1"/>
  <c r="L96"/>
  <c r="K96"/>
  <c r="J96" l="1"/>
  <c r="D96" s="1"/>
  <c r="L97"/>
  <c r="K97"/>
  <c r="J97" l="1"/>
  <c r="D97" s="1"/>
  <c r="B22" i="3"/>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 i="8"/>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D4" i="4" l="1"/>
  <c r="E22" s="1"/>
  <c r="G4"/>
  <c r="H19" s="1"/>
  <c r="H21" l="1"/>
  <c r="H12"/>
  <c r="H17"/>
  <c r="I17" s="1"/>
  <c r="H13"/>
  <c r="H25"/>
  <c r="H23"/>
  <c r="E20"/>
  <c r="F20" s="1"/>
  <c r="E11"/>
  <c r="H22"/>
  <c r="E16"/>
  <c r="H14"/>
  <c r="H26"/>
  <c r="H15"/>
  <c r="H11"/>
  <c r="E10"/>
  <c r="H18"/>
  <c r="H10"/>
  <c r="E23"/>
  <c r="F23" s="1"/>
  <c r="H16"/>
  <c r="E17"/>
  <c r="E12"/>
  <c r="E15"/>
  <c r="E25"/>
  <c r="E14"/>
  <c r="E26"/>
  <c r="E24"/>
  <c r="H24"/>
  <c r="E13"/>
  <c r="H20"/>
  <c r="E19"/>
  <c r="E18"/>
  <c r="E21"/>
  <c r="F17" l="1"/>
  <c r="I14"/>
  <c r="F10"/>
  <c r="I23"/>
  <c r="I10"/>
  <c r="F14"/>
  <c r="I20"/>
</calcChain>
</file>

<file path=xl/sharedStrings.xml><?xml version="1.0" encoding="utf-8"?>
<sst xmlns="http://schemas.openxmlformats.org/spreadsheetml/2006/main" count="10357" uniqueCount="1616">
  <si>
    <t>Album art</t>
  </si>
  <si>
    <t>Artist</t>
  </si>
  <si>
    <t>Track no</t>
  </si>
  <si>
    <t>Track name</t>
  </si>
  <si>
    <t>Track length</t>
  </si>
  <si>
    <t>Album name</t>
  </si>
  <si>
    <t>Year</t>
  </si>
  <si>
    <t>Release date</t>
  </si>
  <si>
    <t>Record label</t>
  </si>
  <si>
    <t>Total</t>
  </si>
  <si>
    <t>Sound</t>
  </si>
  <si>
    <t>Voice</t>
  </si>
  <si>
    <t>Mix</t>
  </si>
  <si>
    <t>Addiction</t>
  </si>
  <si>
    <t>Teoalida's Music Database</t>
  </si>
  <si>
    <t>Header</t>
  </si>
  <si>
    <t>ABBA</t>
  </si>
  <si>
    <t>Album</t>
  </si>
  <si>
    <t>iTunes 2018</t>
  </si>
  <si>
    <t>Pop</t>
  </si>
  <si>
    <t>Rock</t>
  </si>
  <si>
    <t>Ace of Base</t>
  </si>
  <si>
    <t>Dance</t>
  </si>
  <si>
    <t>Adele</t>
  </si>
  <si>
    <t>Hello</t>
  </si>
  <si>
    <t>Aerosmith</t>
  </si>
  <si>
    <t>Beautiful</t>
  </si>
  <si>
    <t>Something</t>
  </si>
  <si>
    <t>Agua Viva</t>
  </si>
  <si>
    <t>Description</t>
  </si>
  <si>
    <t>Alabama</t>
  </si>
  <si>
    <t>Country</t>
  </si>
  <si>
    <t>Holiday</t>
  </si>
  <si>
    <t>Alan Jackson</t>
  </si>
  <si>
    <t>Amarillo</t>
  </si>
  <si>
    <t>Under the Influence</t>
  </si>
  <si>
    <t>The Way I Am</t>
  </si>
  <si>
    <t>mp3 songs</t>
  </si>
  <si>
    <t>Al Bano &amp; Romina Power</t>
  </si>
  <si>
    <t>iTunes old</t>
  </si>
  <si>
    <t>-</t>
  </si>
  <si>
    <t>?</t>
  </si>
  <si>
    <t>Aline Barros</t>
  </si>
  <si>
    <t>Alizée</t>
  </si>
  <si>
    <t>Variété française</t>
  </si>
  <si>
    <t>Alejandra Guzman</t>
  </si>
  <si>
    <t>Pop Latino</t>
  </si>
  <si>
    <t>Latino</t>
  </si>
  <si>
    <t>Latin</t>
  </si>
  <si>
    <t>Anahí</t>
  </si>
  <si>
    <t>Quiero</t>
  </si>
  <si>
    <t>Analia Selis</t>
  </si>
  <si>
    <t>Ana Maria</t>
  </si>
  <si>
    <t>other</t>
  </si>
  <si>
    <t>Andrea Berg</t>
  </si>
  <si>
    <t>Schlager</t>
  </si>
  <si>
    <t>Angélica</t>
  </si>
  <si>
    <t>Aqua</t>
  </si>
  <si>
    <t>https://itunes.apple.com/us/album/aquarium/63001</t>
  </si>
  <si>
    <t>https://is3-ssl.mzstatic.com/image/thumb/Features/df/97/1a/dj.kovywltc.jpg/268x0w.jpg</t>
  </si>
  <si>
    <t>Happy Boys and Girls</t>
  </si>
  <si>
    <t>Aquarium</t>
  </si>
  <si>
    <t>℗ 1997 Geffen Records</t>
  </si>
  <si>
    <t>Bubblegum Dance</t>
  </si>
  <si>
    <t>My Oh My</t>
  </si>
  <si>
    <t>Barbie Girl (Radio)</t>
  </si>
  <si>
    <t>Good Morning Sunshine</t>
  </si>
  <si>
    <t>Doctor Jones</t>
  </si>
  <si>
    <t>Heat of the Night</t>
  </si>
  <si>
    <t>Be a Man</t>
  </si>
  <si>
    <t>Lollipop (Candyman)</t>
  </si>
  <si>
    <t>Roses are Red</t>
  </si>
  <si>
    <t>Turn Back Time</t>
  </si>
  <si>
    <t>Calling You</t>
  </si>
  <si>
    <t>https://itunes.apple.com/us/album/aquarius/101962</t>
  </si>
  <si>
    <t>https://is5-ssl.mzstatic.com/image/thumb/Features/4c/1e/78/dj.zslhqoql.jpg/268x0w.jpg</t>
  </si>
  <si>
    <t>Cartoon Heroes (Radio)</t>
  </si>
  <si>
    <t>Aquarius</t>
  </si>
  <si>
    <t>℗ 2000 Universal Music (Denmark) A/S</t>
  </si>
  <si>
    <t>Around the World</t>
  </si>
  <si>
    <t>Freaky Friday</t>
  </si>
  <si>
    <t>We Belong to the Sea</t>
  </si>
  <si>
    <t>An Apple a Day</t>
  </si>
  <si>
    <t>Halloween</t>
  </si>
  <si>
    <t>Good Guys</t>
  </si>
  <si>
    <t>Back from Mars</t>
  </si>
  <si>
    <t>Cuba Libre</t>
  </si>
  <si>
    <t>Bumble Bees</t>
  </si>
  <si>
    <t>Goodbye to the Circus</t>
  </si>
  <si>
    <t>Playmate to Jesus</t>
  </si>
  <si>
    <t>Megalomania</t>
  </si>
  <si>
    <t>Bubblegum dance</t>
  </si>
  <si>
    <t>Dirty Little Pop Song</t>
  </si>
  <si>
    <t>Kill Myself</t>
  </si>
  <si>
    <t>Like a Robot</t>
  </si>
  <si>
    <t>Viva Las Vegas</t>
  </si>
  <si>
    <t>No Party Patrol</t>
  </si>
  <si>
    <t>Come n' Get It</t>
  </si>
  <si>
    <t>Sucker for a Superstar</t>
  </si>
  <si>
    <t>Be My Saviour Tonight</t>
  </si>
  <si>
    <t>How R U Doin?</t>
  </si>
  <si>
    <t>If the World Didn't Suck (We Would All Fall Off)</t>
  </si>
  <si>
    <t>Didn't I</t>
  </si>
  <si>
    <t>A*Teens</t>
  </si>
  <si>
    <t>The Abba Generation</t>
  </si>
  <si>
    <t>Avril Lavigne</t>
  </si>
  <si>
    <t>The Best Damn Thing</t>
  </si>
  <si>
    <t>Aya Matsuura</t>
  </si>
  <si>
    <t>Apple 2021</t>
  </si>
  <si>
    <t>J-Pop</t>
  </si>
  <si>
    <t>Babado Novo</t>
  </si>
  <si>
    <t>Axé</t>
  </si>
  <si>
    <t>World</t>
  </si>
  <si>
    <t>Backstreet Boys</t>
  </si>
  <si>
    <t>The One</t>
  </si>
  <si>
    <t>Soldier</t>
  </si>
  <si>
    <t>Bambee</t>
  </si>
  <si>
    <t>Fairytales</t>
  </si>
  <si>
    <t>On Ice</t>
  </si>
  <si>
    <t>Electronic</t>
  </si>
  <si>
    <t>Bee Gees</t>
  </si>
  <si>
    <t>Disco</t>
  </si>
  <si>
    <t>Déjà Vu</t>
  </si>
  <si>
    <t>Belanova</t>
  </si>
  <si>
    <t>Electropop</t>
  </si>
  <si>
    <t>Mariposas</t>
  </si>
  <si>
    <t>Belinda</t>
  </si>
  <si>
    <t>Why Wait</t>
  </si>
  <si>
    <t>Nada</t>
  </si>
  <si>
    <t>Beyoncé</t>
  </si>
  <si>
    <t>Billy Joel</t>
  </si>
  <si>
    <t>Britney Spears</t>
  </si>
  <si>
    <t>Criminal</t>
  </si>
  <si>
    <t>Candy</t>
  </si>
  <si>
    <t>Caramell</t>
  </si>
  <si>
    <t>Supergott</t>
  </si>
  <si>
    <t>Cartoons</t>
  </si>
  <si>
    <t>Cascada</t>
  </si>
  <si>
    <t>Everytime We Touch</t>
  </si>
  <si>
    <t>Céline Dion</t>
  </si>
  <si>
    <t>Vocal</t>
  </si>
  <si>
    <t>Chisato Moritaka</t>
  </si>
  <si>
    <t>Chitãozinho &amp; Xororó</t>
  </si>
  <si>
    <t>Sertanejo</t>
  </si>
  <si>
    <t>Christina Aguilera</t>
  </si>
  <si>
    <t>Cleopatra Stratan</t>
  </si>
  <si>
    <t>Folk</t>
  </si>
  <si>
    <t>Country Boys</t>
  </si>
  <si>
    <t>Crazy Frog</t>
  </si>
  <si>
    <t>Cristina Mel</t>
  </si>
  <si>
    <t>Christian</t>
  </si>
  <si>
    <t>Children</t>
  </si>
  <si>
    <t xml:space="preserve"> </t>
  </si>
  <si>
    <t>°C-ute</t>
  </si>
  <si>
    <t>Cyndi Wang</t>
  </si>
  <si>
    <t>Mandopop</t>
  </si>
  <si>
    <t>Danna Paola</t>
  </si>
  <si>
    <t>Pop latino</t>
  </si>
  <si>
    <t>Nuestro Amor</t>
  </si>
  <si>
    <t>Desert Rose Band</t>
  </si>
  <si>
    <t>Desperado</t>
  </si>
  <si>
    <t>Die Lollipops</t>
  </si>
  <si>
    <t>Dire Straits</t>
  </si>
  <si>
    <t>Dolly</t>
  </si>
  <si>
    <t>Eagles</t>
  </si>
  <si>
    <t>Lola</t>
  </si>
  <si>
    <t>Eliana</t>
  </si>
  <si>
    <t>Elton John</t>
  </si>
  <si>
    <t>Spotlight</t>
  </si>
  <si>
    <t>Emily</t>
  </si>
  <si>
    <t>Believe</t>
  </si>
  <si>
    <t>Soundtrack</t>
  </si>
  <si>
    <t>El Dorado</t>
  </si>
  <si>
    <t>Elvis Presley</t>
  </si>
  <si>
    <t>Hot Dog</t>
  </si>
  <si>
    <t>Mexico</t>
  </si>
  <si>
    <t>Fool</t>
  </si>
  <si>
    <t>Eminem</t>
  </si>
  <si>
    <t>https://itunes.apple.com/us/album/the-slim-shady-lp/658612731</t>
  </si>
  <si>
    <t>https://is5-ssl.mzstatic.com/image/thumb/Music69/v4/0c/ee/87/0cee87a5-dccc-383d-6fdc-7c9753caf41b/dj.ajyzizxa.jpg/268x0w.jpg</t>
  </si>
  <si>
    <t>Public Service Announcement</t>
  </si>
  <si>
    <t>The Slim Shady LP</t>
  </si>
  <si>
    <t>℗ 1999 Aftermath Entertainment/Interscope Records</t>
  </si>
  <si>
    <t>Hip-Hop/Rap</t>
  </si>
  <si>
    <t>My Name Is</t>
  </si>
  <si>
    <t>Guilty Conscience (feat. Dr. Dre)</t>
  </si>
  <si>
    <t>Brain Damage</t>
  </si>
  <si>
    <t>Paul (Skit)</t>
  </si>
  <si>
    <t>If I Had</t>
  </si>
  <si>
    <t>97 Bonnie &amp; Clyde</t>
  </si>
  <si>
    <t>Bitch (Skit)</t>
  </si>
  <si>
    <t>Role Model</t>
  </si>
  <si>
    <t>Lounge (Skit)</t>
  </si>
  <si>
    <t>My Fault</t>
  </si>
  <si>
    <t>Ken Kaniff (Skit)</t>
  </si>
  <si>
    <t>Cum On Everybody</t>
  </si>
  <si>
    <t>Rock Bottom</t>
  </si>
  <si>
    <t>Just Don't Give a F**k</t>
  </si>
  <si>
    <t>Soap (Skit)</t>
  </si>
  <si>
    <t>As the World Turns</t>
  </si>
  <si>
    <t>I'm Shady</t>
  </si>
  <si>
    <t>Bad Meets Evil (feat. Royce da 5'9")</t>
  </si>
  <si>
    <t>Still Don't Give a F**k</t>
  </si>
  <si>
    <t>https://itunes.apple.com/us/album/the-marshall-mathers-lp/362114</t>
  </si>
  <si>
    <t>https://is2-ssl.mzstatic.com/image/thumb/Features/f4/c5/15/dj.cqemcoqp.jpg/268x0w.jpg</t>
  </si>
  <si>
    <t>Public Service Announcement 2000</t>
  </si>
  <si>
    <t>The Marshall Mathers LP</t>
  </si>
  <si>
    <t>℗ 2000 Aftermath Entertainment/Interscope Records</t>
  </si>
  <si>
    <t>Kill You</t>
  </si>
  <si>
    <t>Stan</t>
  </si>
  <si>
    <t>Who Knew</t>
  </si>
  <si>
    <t>Steve Berman (Skit)</t>
  </si>
  <si>
    <t>The Real Slim Shady</t>
  </si>
  <si>
    <t>Remember Me?</t>
  </si>
  <si>
    <t>I'm Back</t>
  </si>
  <si>
    <t>Marshall Mathers</t>
  </si>
  <si>
    <t>Drug Ballad</t>
  </si>
  <si>
    <t>Amityville</t>
  </si>
  <si>
    <t>Bitch Please 2</t>
  </si>
  <si>
    <t>Kim</t>
  </si>
  <si>
    <t>https://itunes.apple.com/us/album/the-eminem-show/111092</t>
  </si>
  <si>
    <t>https://is2-ssl.mzstatic.com/image/thumb/Music69/v4/08/98/f4/0898f4f0-6245-ff65-d16e-e667750b38c7/dj.wvzuzitd.jpg/268x0w.jpg</t>
  </si>
  <si>
    <t>Curtains Up (Skit)</t>
  </si>
  <si>
    <t>The Eminem Show</t>
  </si>
  <si>
    <t>℗ 2002 Aftermath Records</t>
  </si>
  <si>
    <t>White America</t>
  </si>
  <si>
    <t>Business</t>
  </si>
  <si>
    <t>Cleanin' Out My Closet</t>
  </si>
  <si>
    <t>Square Dance</t>
  </si>
  <si>
    <t>The Kiss (Skit)</t>
  </si>
  <si>
    <t>Say Goodbye Hollywood</t>
  </si>
  <si>
    <t>Drips</t>
  </si>
  <si>
    <t>Without Me</t>
  </si>
  <si>
    <t>Paul Rosenberg (Skit)</t>
  </si>
  <si>
    <t>Sing for the Moment</t>
  </si>
  <si>
    <t>Superman</t>
  </si>
  <si>
    <t>Hailie's Song</t>
  </si>
  <si>
    <t>When the Music Stops</t>
  </si>
  <si>
    <t>Say What U Say</t>
  </si>
  <si>
    <t>Till I Collapse</t>
  </si>
  <si>
    <t>My Dad's Gone Crazy</t>
  </si>
  <si>
    <t>Curtains Close (Skit)</t>
  </si>
  <si>
    <t>https://itunes.apple.com/us/album/encore/323563025</t>
  </si>
  <si>
    <t>https://is4-ssl.mzstatic.com/image/thumb/Music6/v4/77/17/e7/7717e7bf-bf93-9a72-9c85-6b1d06db7b58/dj.pqchlokg.jpg/268x0w.jpg</t>
  </si>
  <si>
    <t>Curtains Up</t>
  </si>
  <si>
    <t>Encore</t>
  </si>
  <si>
    <t>℗ 2004 Aftermath Entertainment/Interscope Records</t>
  </si>
  <si>
    <t>Evil Deeds</t>
  </si>
  <si>
    <t>Never Enough (feat. 50 Cent &amp; Nate Dogg)</t>
  </si>
  <si>
    <t>Yellow Brick Road</t>
  </si>
  <si>
    <t>Like Toy Soldiers</t>
  </si>
  <si>
    <t>Mosh</t>
  </si>
  <si>
    <t>Puke</t>
  </si>
  <si>
    <t>My 1st Single</t>
  </si>
  <si>
    <t>Rain Man</t>
  </si>
  <si>
    <t>Big Weenie</t>
  </si>
  <si>
    <t>Em Calls Paul (Skit)</t>
  </si>
  <si>
    <t>Just Lose It</t>
  </si>
  <si>
    <t>Ass Like That</t>
  </si>
  <si>
    <t>Spend Some Time (feat. Obie Trice, Stat Quo &amp; 50 Cent)</t>
  </si>
  <si>
    <t>Mockingbird</t>
  </si>
  <si>
    <t>Crazy In Love</t>
  </si>
  <si>
    <t>One Shot 2 Shot (feat. D12)</t>
  </si>
  <si>
    <t>Final Thought (Skit)</t>
  </si>
  <si>
    <t>Encore / Curtains Down (feat. Dr. Dre &amp; 50 Cent)</t>
  </si>
  <si>
    <t>https://itunes.apple.com/us/album/encore-deluxe-version/1425129724</t>
  </si>
  <si>
    <t>https://is2-ssl.mzstatic.com/image/thumb/Music118/v4/49/2c/16/492c1618-544d-2587-094c-009b059ba96f/00602567850359.rgb.jpg/268x0w.jpg</t>
  </si>
  <si>
    <t>Encore (Deluxe Version)</t>
  </si>
  <si>
    <t>An Aftermath Entertainment/Interscope Records release; ℗ 2004 UMG Recordings, Inc.</t>
  </si>
  <si>
    <t>Crazy in Love</t>
  </si>
  <si>
    <t>Encore (feat. Dr. Dre &amp; 50 Cent)</t>
  </si>
  <si>
    <t>We As Americans</t>
  </si>
  <si>
    <t>Love You More</t>
  </si>
  <si>
    <t>Ricky Ticky Toc</t>
  </si>
  <si>
    <t>https://itunes.apple.com/us/album/eminem-presents-the-re-up-bonus-track-version/206535856</t>
  </si>
  <si>
    <t>https://is1-ssl.mzstatic.com/image/thumb/Music49/v4/c3/a7/11/c3a71129-dfb2-1057-ac49-3d992cff3973/dj.favoiyjn.jpg/268x0w.jpg</t>
  </si>
  <si>
    <t>Shady Narcotics</t>
  </si>
  <si>
    <t>Eminem Presents the Re-Up (Bonus Track Version)</t>
  </si>
  <si>
    <t>℗ 2006 Shady Records/Interscope Records</t>
  </si>
  <si>
    <t>We're Back</t>
  </si>
  <si>
    <t>Pistol Pistol (Remix)</t>
  </si>
  <si>
    <t>Murder</t>
  </si>
  <si>
    <t>Everything Is Shady</t>
  </si>
  <si>
    <t>The Re-Up</t>
  </si>
  <si>
    <t>You Don't Know</t>
  </si>
  <si>
    <t>Jimmy Crack Corn</t>
  </si>
  <si>
    <t>Trapped</t>
  </si>
  <si>
    <t>Whatever You Want</t>
  </si>
  <si>
    <t>Talkin' All That</t>
  </si>
  <si>
    <t>By My Side</t>
  </si>
  <si>
    <t>We Ride for Shady</t>
  </si>
  <si>
    <t>There He Is</t>
  </si>
  <si>
    <t>Tryin' Ta Win</t>
  </si>
  <si>
    <t>Smack That (Remix)</t>
  </si>
  <si>
    <t>Public Enemy #1</t>
  </si>
  <si>
    <t>Get Low</t>
  </si>
  <si>
    <t>Ski Mask Way (Eminem Remix)</t>
  </si>
  <si>
    <t>Shake That (Remix)</t>
  </si>
  <si>
    <t>Cry Now (Shady Remix)</t>
  </si>
  <si>
    <t>No Apologies</t>
  </si>
  <si>
    <t>Billion Bucks (Bonus Track)</t>
  </si>
  <si>
    <t>https://itunes.apple.com/us/album/relapse-refill/345757353</t>
  </si>
  <si>
    <t>https://is3-ssl.mzstatic.com/image/thumb/Music69/v4/98/81/d1/9881d1b1-8249-3a6a-b88f-3ac0c59d6b16/dj.xnfqlfkj.jpg/268x0w.jpg</t>
  </si>
  <si>
    <t>Dr. West (Skit)</t>
  </si>
  <si>
    <t>Relapse: Refill</t>
  </si>
  <si>
    <t>℗ 2009 Aftermath Records</t>
  </si>
  <si>
    <t>3 A.M.</t>
  </si>
  <si>
    <t>My Mom</t>
  </si>
  <si>
    <t>Insane</t>
  </si>
  <si>
    <t>Bagpipes from Baghdad</t>
  </si>
  <si>
    <t>Tonya (Skit)</t>
  </si>
  <si>
    <t>Same Song &amp; Dance</t>
  </si>
  <si>
    <t>We Made You</t>
  </si>
  <si>
    <t>Medicine Ball</t>
  </si>
  <si>
    <t>Stay Wide Awake</t>
  </si>
  <si>
    <t>Old Time's Sake (feat. Dr. Dre)</t>
  </si>
  <si>
    <t>Must Be the Ganja</t>
  </si>
  <si>
    <t>Mr. Mathers (Skit)</t>
  </si>
  <si>
    <t>Crack a Bottle (feat. Dr. Dre &amp; 50 Cent)</t>
  </si>
  <si>
    <t>Underground</t>
  </si>
  <si>
    <t>Forever (with Drake, Kanye West &amp; Lil Wayne)</t>
  </si>
  <si>
    <t>Hell Breaks Loose (feat. Dr. Dre)</t>
  </si>
  <si>
    <t>Buffalo Bill</t>
  </si>
  <si>
    <t>Elevator</t>
  </si>
  <si>
    <t>Taking My Ball</t>
  </si>
  <si>
    <t>Music Box</t>
  </si>
  <si>
    <t>Drop the Bomb On 'Em</t>
  </si>
  <si>
    <t>My Darling</t>
  </si>
  <si>
    <t>Careful What You Wish For</t>
  </si>
  <si>
    <t>https://itunes.apple.com/us/album/relapse-deluxe-version/316025393</t>
  </si>
  <si>
    <t>https://is4-ssl.mzstatic.com/image/thumb/Music6/v4/60/ac/7d/60ac7d08-a606-2bcc-c08e-0a8665874c7c/dj.cyroahzl.jpg/268x0w.jpg</t>
  </si>
  <si>
    <t>Relapse (Deluxe Version)</t>
  </si>
  <si>
    <t>Deja Vu</t>
  </si>
  <si>
    <t>Underground / Ken Kaniff</t>
  </si>
  <si>
    <t>We Made You (Single Version)</t>
  </si>
  <si>
    <t>Crack a Bottle (feat. Dr. Dre)</t>
  </si>
  <si>
    <t>https://itunes.apple.com/us/album/relapse/315867000</t>
  </si>
  <si>
    <t>https://is1-ssl.mzstatic.com/image/thumb/Music49/v4/99/c3/16/99c3168c-ba4f-795f-77d2-9eaab18fd670/dj.ujrdoqdo.jpg/268x0w.jpg</t>
  </si>
  <si>
    <t>Relapse</t>
  </si>
  <si>
    <t>3 a.m.</t>
  </si>
  <si>
    <t>Old Time's Sake</t>
  </si>
  <si>
    <t>Déjà vu</t>
  </si>
  <si>
    <t>Crack a Bottle</t>
  </si>
  <si>
    <t>Underground/Ken Kaniff</t>
  </si>
  <si>
    <t>Crack a Bottle (Single Version)</t>
  </si>
  <si>
    <t>https://itunes.apple.com/us/album/recovery/377564691</t>
  </si>
  <si>
    <t>https://is2-ssl.mzstatic.com/image/thumb/Music69/v4/cf/92/b3/cf92b35f-7019-a4db-a148-09a58c307eab/dj.orcmoyjg.jpg/268x0w.jpg</t>
  </si>
  <si>
    <t>Cold Wind Blows</t>
  </si>
  <si>
    <t>Recovery</t>
  </si>
  <si>
    <t>℗ 2010 Aftermath Records</t>
  </si>
  <si>
    <t>Talkin’ 2 Myself (feat. Kobe)</t>
  </si>
  <si>
    <t>On Fire</t>
  </si>
  <si>
    <t>Won't Back Down (feat. Pink)</t>
  </si>
  <si>
    <t>W.T.P.</t>
  </si>
  <si>
    <t>Going Through Changes</t>
  </si>
  <si>
    <t>Not Afraid</t>
  </si>
  <si>
    <t>Seduction</t>
  </si>
  <si>
    <t>No Love (feat. Lil Wayne)</t>
  </si>
  <si>
    <t>Space Bound</t>
  </si>
  <si>
    <t>Cinderella Man</t>
  </si>
  <si>
    <t>25 to Life</t>
  </si>
  <si>
    <t>So Bad</t>
  </si>
  <si>
    <t>Almost Famous</t>
  </si>
  <si>
    <t>Love the Way You Lie (feat. Rihanna)</t>
  </si>
  <si>
    <t>You’re Never Over</t>
  </si>
  <si>
    <t>Untitled</t>
  </si>
  <si>
    <t>https://itunes.apple.com/us/album/recovery-deluxe-edition/378423506</t>
  </si>
  <si>
    <t>https://is4-ssl.mzstatic.com/image/thumb/Music/44/60/e3/mzi.sovppyif.jpg/268x0w.jpg</t>
  </si>
  <si>
    <t>Recovery (Deluxe Edition)</t>
  </si>
  <si>
    <t>Talkin' 2 Myself (feat. Kobe)</t>
  </si>
  <si>
    <t>Won't Back Down (feat. P!nk)</t>
  </si>
  <si>
    <t>You're Never Over</t>
  </si>
  <si>
    <t>Ridaz</t>
  </si>
  <si>
    <t>Session One (feat. Slaughterhouse)</t>
  </si>
  <si>
    <t>https://itunes.apple.com/us/album/the-marshall-mathers-lp2/731721132</t>
  </si>
  <si>
    <t>https://is3-ssl.mzstatic.com/image/thumb/Music4/v4/e5/54/8d/e5548d3f-e3a2-0a88-43cb-06f411accb95/UMG_cvrart_00602537542697_01_RGB72_1500x1500_13UAAIM70457.jpg/268x0w.jpg</t>
  </si>
  <si>
    <t>Bad Guy</t>
  </si>
  <si>
    <t>The Marshall Mathers LP2</t>
  </si>
  <si>
    <t>℗ 2013 Aftermath Records</t>
  </si>
  <si>
    <t>Parking Lot (skit)</t>
  </si>
  <si>
    <t>Rhyme Or Reason</t>
  </si>
  <si>
    <t>So Much Better</t>
  </si>
  <si>
    <t>Survival</t>
  </si>
  <si>
    <t>Legacy</t>
  </si>
  <si>
    <t>A*****e (feat. Skylar Grey)</t>
  </si>
  <si>
    <t>Berzerk</t>
  </si>
  <si>
    <t>Rap God</t>
  </si>
  <si>
    <t>Brainless</t>
  </si>
  <si>
    <t>Stronger Than I Was</t>
  </si>
  <si>
    <t>The Monster (feat. Rihanna)</t>
  </si>
  <si>
    <t>So Far...</t>
  </si>
  <si>
    <t>Love Game (feat. Kendrick Lamar)</t>
  </si>
  <si>
    <t>Headlights (feat. Nate Ruess)</t>
  </si>
  <si>
    <t>Evil Twin</t>
  </si>
  <si>
    <t>https://itunes.apple.com/us/album/the-marshall-mathers-lp2-deluxe/731756766</t>
  </si>
  <si>
    <t>https://is1-ssl.mzstatic.com/image/thumb/Music4/v4/b7/90/4e/b7904ea4-9db7-268e-5544-bc24d1af0f2c/UMG_cvrart_00602537542703_01_RGB72_1500x1500_13UAEIM06078.jpg/268x0w.jpg</t>
  </si>
  <si>
    <t>The Marshall Mathers LP2 (Deluxe)</t>
  </si>
  <si>
    <t>Parking Lot (Skit)</t>
  </si>
  <si>
    <t>Rhyme or Reason</t>
  </si>
  <si>
    <t>Baby</t>
  </si>
  <si>
    <t>Desperation (feat. Jamie N Commons)</t>
  </si>
  <si>
    <t>Groundhog Day</t>
  </si>
  <si>
    <t>Beautiful Pain (feat. Sia)</t>
  </si>
  <si>
    <t>Wicked Ways (feat. X Ambassadors)</t>
  </si>
  <si>
    <t>https://itunes.apple.com/us/album/revival/1321744921</t>
  </si>
  <si>
    <t>https://is3-ssl.mzstatic.com/image/thumb/Music128/v4/cb/75/6f/cb756f1b-7c17-893e-7b95-4b594644222c/UMG_cvrart_00602567238225_01_RGB72_3000x3000_17UM1IM53042.jpg/268x0w.jpg</t>
  </si>
  <si>
    <t>Walk On Water (feat. Beyoncé)</t>
  </si>
  <si>
    <t>Revival</t>
  </si>
  <si>
    <t>An Aftermath/Shady/Interscope Records Release;℗2017 Aftermath Records</t>
  </si>
  <si>
    <t>Chloraseptic (feat. PHRESHER)</t>
  </si>
  <si>
    <t>Untouchable</t>
  </si>
  <si>
    <t>River (feat. Ed Sheeran)</t>
  </si>
  <si>
    <t>Remind Me (Intro)</t>
  </si>
  <si>
    <t>Remind Me</t>
  </si>
  <si>
    <t>Revival (Interlude)</t>
  </si>
  <si>
    <t>Like Home (feat. Alicia Keys)</t>
  </si>
  <si>
    <t>Bad Husband (feat. X Ambassadors)</t>
  </si>
  <si>
    <t>Tragic Endings (feat. Skylar Grey)</t>
  </si>
  <si>
    <t>Framed</t>
  </si>
  <si>
    <t>Nowhere Fast (feat. Kehlani)</t>
  </si>
  <si>
    <t>Heat</t>
  </si>
  <si>
    <t>Offended</t>
  </si>
  <si>
    <t>Need Me (feat. P!nk)</t>
  </si>
  <si>
    <t>In Your Head</t>
  </si>
  <si>
    <t>Castle</t>
  </si>
  <si>
    <t>Arose</t>
  </si>
  <si>
    <t>https://itunes.apple.com/us/album/kamikaze/1434770366</t>
  </si>
  <si>
    <t>https://is3-ssl.mzstatic.com/image/thumb/Music128/v4/53/0b/17/530b177a-4c02-4d6e-23d8-3b044cfeb52a/00602577046223.rgb.jpg/268x0w.jpg</t>
  </si>
  <si>
    <t>The Ringer</t>
  </si>
  <si>
    <t>Kamikaze</t>
  </si>
  <si>
    <t>An Aftermath/Shady/Interscope Records Release; ℗ 2018 Aftermath Records</t>
  </si>
  <si>
    <t>Greatest</t>
  </si>
  <si>
    <t>Lucky You (feat. Joyner Lucas)</t>
  </si>
  <si>
    <t>Normal</t>
  </si>
  <si>
    <t>Stepping Stone</t>
  </si>
  <si>
    <t>Not Alike (feat. Royce da 5'9")</t>
  </si>
  <si>
    <t>Fall</t>
  </si>
  <si>
    <t>Nice Guy</t>
  </si>
  <si>
    <t>Good Guy (feat. Jessie Reyez)</t>
  </si>
  <si>
    <t>Venom (Music From The Motion Picture)</t>
  </si>
  <si>
    <t>Enrique Iglesias</t>
  </si>
  <si>
    <t>Enya</t>
  </si>
  <si>
    <t>New Age</t>
  </si>
  <si>
    <t>Fandango</t>
  </si>
  <si>
    <t>Fanny Lu</t>
  </si>
  <si>
    <t>Fey</t>
  </si>
  <si>
    <t>Flans</t>
  </si>
  <si>
    <t>Si Te Vas</t>
  </si>
  <si>
    <t>Floricienta</t>
  </si>
  <si>
    <t>Frank Sinatra</t>
  </si>
  <si>
    <t>Brazil</t>
  </si>
  <si>
    <t>Fresas con Crema</t>
  </si>
  <si>
    <t>Garth Brooks</t>
  </si>
  <si>
    <t>Fresh Horses</t>
  </si>
  <si>
    <t>Ireland</t>
  </si>
  <si>
    <t>Genius</t>
  </si>
  <si>
    <t>George Strait</t>
  </si>
  <si>
    <t>Gil Dobrică</t>
  </si>
  <si>
    <t>Girls2</t>
  </si>
  <si>
    <t>Gloria Trevi</t>
  </si>
  <si>
    <t>Guns N' Roses</t>
  </si>
  <si>
    <t>Gusttavo Lima</t>
  </si>
  <si>
    <t>Hannah Montana</t>
  </si>
  <si>
    <t>Ivonne e Ivette</t>
  </si>
  <si>
    <t>Jeans</t>
  </si>
  <si>
    <t>Jennifer Lopez</t>
  </si>
  <si>
    <t>Tú</t>
  </si>
  <si>
    <t>Julio Iglesias</t>
  </si>
  <si>
    <t>Justin Bieber</t>
  </si>
  <si>
    <t>Katy Perry</t>
  </si>
  <si>
    <t>Kelly Key</t>
  </si>
  <si>
    <t>Kenny Rogers</t>
  </si>
  <si>
    <t>Kim Wilde</t>
  </si>
  <si>
    <t>Addicted to You</t>
  </si>
  <si>
    <t>Kyary Pamyu Pamyu</t>
  </si>
  <si>
    <t>maid boys</t>
  </si>
  <si>
    <t>Sanpo</t>
  </si>
  <si>
    <t>Kyary Pamyu Pamyu's Ghibli Set</t>
  </si>
  <si>
    <t>ZAKI</t>
  </si>
  <si>
    <t>Take Me Home Country Roads</t>
  </si>
  <si>
    <t>Kazenotoorimichi</t>
  </si>
  <si>
    <t>Anonatsuhe</t>
  </si>
  <si>
    <t>RAM RIDER</t>
  </si>
  <si>
    <t>Baronnouta</t>
  </si>
  <si>
    <t>Koji Tsukada</t>
  </si>
  <si>
    <t>Ru-Jyunodenngonn</t>
  </si>
  <si>
    <t>Kimiwonosete</t>
  </si>
  <si>
    <t>Kazeninaru</t>
  </si>
  <si>
    <t>Jinnseinomeri-Go-Ranndo</t>
  </si>
  <si>
    <t>Way Way Mega Mix</t>
  </si>
  <si>
    <t>Kyarynomarch</t>
  </si>
  <si>
    <t>Moshimoshiharajuku</t>
  </si>
  <si>
    <t>℗ 2011 WARNER MUSIC JAPAN INC.</t>
  </si>
  <si>
    <t>Cherrybonbon</t>
  </si>
  <si>
    <t>PONPONPON</t>
  </si>
  <si>
    <t>Tyodoiino</t>
  </si>
  <si>
    <t>Pinponganannai</t>
  </si>
  <si>
    <t>jelly</t>
  </si>
  <si>
    <t>PONPONPON extended</t>
  </si>
  <si>
    <t>pamyupamyu revolution</t>
  </si>
  <si>
    <t>pamyupamyurevolution</t>
  </si>
  <si>
    <t>℗ 2012 WARNER MUSIC JAPAN INC.</t>
  </si>
  <si>
    <t>tsukematsukeru</t>
  </si>
  <si>
    <t>Ponponpon</t>
  </si>
  <si>
    <t>minnanouta</t>
  </si>
  <si>
    <t>kyaryanan</t>
  </si>
  <si>
    <t>Candy Candy</t>
  </si>
  <si>
    <t>Drinker</t>
  </si>
  <si>
    <t>onedari44do</t>
  </si>
  <si>
    <t>sukisugitekiresou</t>
  </si>
  <si>
    <t>girigiri safe</t>
  </si>
  <si>
    <t>oyasumi</t>
  </si>
  <si>
    <t>tyantyakatyantyan</t>
  </si>
  <si>
    <t>Nanda Collection</t>
  </si>
  <si>
    <t>℗ 2013 WARNER MUSIC JAPAN INC.</t>
  </si>
  <si>
    <t>Ninja Re Bang Bang</t>
  </si>
  <si>
    <t>Kimini 100 Percent</t>
  </si>
  <si>
    <t>Super Scooter Happy</t>
  </si>
  <si>
    <t>Invader Invader</t>
  </si>
  <si>
    <t>Me</t>
  </si>
  <si>
    <t>Fashion Monster</t>
  </si>
  <si>
    <t>Saigo No Icecream</t>
  </si>
  <si>
    <t>Noriko To Norio</t>
  </si>
  <si>
    <t>Furisodeshon</t>
  </si>
  <si>
    <t>Kura Kura</t>
  </si>
  <si>
    <t>Otona Na Kodomo</t>
  </si>
  <si>
    <t>Yumeno Hajima Ring Ring</t>
  </si>
  <si>
    <t>Yumeno Hajima Ring Ring - EP</t>
  </si>
  <si>
    <t>Slow-Mo</t>
  </si>
  <si>
    <t>Mottai-Nightland (Extended Mix)</t>
  </si>
  <si>
    <t>Yumeno Hajima Ring Ring (Instrumental)</t>
  </si>
  <si>
    <t>Slow-Mo (Instrumental)</t>
  </si>
  <si>
    <t>Pika Pika Fantajin</t>
  </si>
  <si>
    <t>℗ 2014 WARNER MUSIC JAPAN INC.</t>
  </si>
  <si>
    <t>Kira Kira Killer</t>
  </si>
  <si>
    <t>Mottai-Nightland</t>
  </si>
  <si>
    <t>Serious Hitomi</t>
  </si>
  <si>
    <t>Do Do Pi Do</t>
  </si>
  <si>
    <t>Family Party</t>
  </si>
  <si>
    <t>Ring a Bell</t>
  </si>
  <si>
    <t>Tokyo Highway</t>
  </si>
  <si>
    <t>Koi Koi Koi</t>
  </si>
  <si>
    <t>Sunngoi Aura</t>
  </si>
  <si>
    <t>Explorer</t>
  </si>
  <si>
    <t>Mondai Girl</t>
  </si>
  <si>
    <t>℗ 2015 WARNER MUSIC JAPAN INC.</t>
  </si>
  <si>
    <t>Kisekae</t>
  </si>
  <si>
    <t>My Room</t>
  </si>
  <si>
    <t>Candy Candy (Remix)</t>
  </si>
  <si>
    <t>Mondai Girl (Instrumental)</t>
  </si>
  <si>
    <t>Kisekae (Instrumental)</t>
  </si>
  <si>
    <t>My Room (Instrumental)</t>
  </si>
  <si>
    <t>Virtual Pamyu Pamyu</t>
  </si>
  <si>
    <t>Japamyu</t>
  </si>
  <si>
    <t>℗ 2018 WARNER MUSIC JAPAN INC.</t>
  </si>
  <si>
    <t>Kizunami</t>
  </si>
  <si>
    <t>Harajuku Iyahoi</t>
  </si>
  <si>
    <t>Otono Kuni</t>
  </si>
  <si>
    <t>Kimino Mikata</t>
  </si>
  <si>
    <t>Chami Chami Charming</t>
  </si>
  <si>
    <t>Enka Natrium</t>
  </si>
  <si>
    <t>Koino Hana</t>
  </si>
  <si>
    <t>Todoke Punch</t>
  </si>
  <si>
    <t>Ponponpon - Single</t>
  </si>
  <si>
    <t>Tsukematsukeru</t>
  </si>
  <si>
    <t>Tsukematsukeru - EP</t>
  </si>
  <si>
    <t>Kyaryanan</t>
  </si>
  <si>
    <t>Cherrybonbon (Extended Mix)</t>
  </si>
  <si>
    <t>https://itunes.apple.com/us/album/candy-candy-single/512581012</t>
  </si>
  <si>
    <t>https://is4-ssl.mzstatic.com/image/thumb/Music/v4/56/b3/e8/56b3e8b8-54d7-4b0e-0e08-8a44d46b18d1/825646600991.jpg/268x0w.jpg</t>
  </si>
  <si>
    <t>CANDY CANDY - Single</t>
  </si>
  <si>
    <t>demodemo madamada</t>
  </si>
  <si>
    <t>tyoudoiino (extended mix)</t>
  </si>
  <si>
    <t>https://itunes.apple.com/us/album/loveberry-single/514448056</t>
  </si>
  <si>
    <t>https://is1-ssl.mzstatic.com/image/thumb/Music/v4/9d/9b/27/9d9b27e3-d7de-5a7f-c816-0e9053f2f5f1/Cover.jpg/268x0w.jpg</t>
  </si>
  <si>
    <t>Loveberry</t>
  </si>
  <si>
    <t>Loveberry - Single</t>
  </si>
  <si>
    <t>℗ 2010 UNIVERSOUL Inc.</t>
  </si>
  <si>
    <t>Kimini 100 Percent (Anime Version)</t>
  </si>
  <si>
    <t>Kimini 100 Percent (Anime Version) - Single</t>
  </si>
  <si>
    <t>Kimini 100 Percent / Furisodeshon - Single</t>
  </si>
  <si>
    <t>Candy Candy (Extended Mix)</t>
  </si>
  <si>
    <t>ninjya re bang bang</t>
  </si>
  <si>
    <t>Ninja Re Bang Bang - EP</t>
  </si>
  <si>
    <t>Unite Unite</t>
  </si>
  <si>
    <t>minna no uta -extended mix-</t>
  </si>
  <si>
    <t>pamyurevomedley</t>
  </si>
  <si>
    <t>Invader Invader - Single</t>
  </si>
  <si>
    <t>Point of View</t>
  </si>
  <si>
    <t>Fashion Monster (Extended Mix)</t>
  </si>
  <si>
    <t>Kira Kira Killer - Single</t>
  </si>
  <si>
    <t>Kira Kira Killer (Extended Mix)</t>
  </si>
  <si>
    <t>℗ 2016 WARNER MUSIC JAPAN INC.</t>
  </si>
  <si>
    <t>Electronica</t>
  </si>
  <si>
    <t>Cosmetic Coaster</t>
  </si>
  <si>
    <t>Mondai Girl (Extended Mix)</t>
  </si>
  <si>
    <t>Cosmetic Coaster (Instrumental)</t>
  </si>
  <si>
    <t>Harajuku Iyahoi - Single</t>
  </si>
  <si>
    <t>℗ 2017 WARNER MUSIC JAPAN INC.</t>
  </si>
  <si>
    <t>Harajuku Iyahoi (Extended Mix)</t>
  </si>
  <si>
    <t>Easta</t>
  </si>
  <si>
    <t>Easta - EP</t>
  </si>
  <si>
    <t>Easta (Instrumental)</t>
  </si>
  <si>
    <t>Todoke Punch (instrumental)</t>
  </si>
  <si>
    <t>Kimino Mikata - Single</t>
  </si>
  <si>
    <t>Kizunami - Single</t>
  </si>
  <si>
    <t>Kylie Minogue</t>
  </si>
  <si>
    <t>Did It Again</t>
  </si>
  <si>
    <t>Lady Gaga</t>
  </si>
  <si>
    <t>Gypsy</t>
  </si>
  <si>
    <t>Las Ketchup</t>
  </si>
  <si>
    <t>Laura Kamhuber</t>
  </si>
  <si>
    <t>German Folk</t>
  </si>
  <si>
    <t>German Pop</t>
  </si>
  <si>
    <t>Laura Pausini</t>
  </si>
  <si>
    <t>Laura Stoica</t>
  </si>
  <si>
    <t>LazyTown</t>
  </si>
  <si>
    <t>Good Stuff</t>
  </si>
  <si>
    <t>Led Zeppelin</t>
  </si>
  <si>
    <t>Los Ahijados</t>
  </si>
  <si>
    <t>Maria Isabel</t>
  </si>
  <si>
    <t>Los Paraguayos</t>
  </si>
  <si>
    <t>Lou Bega</t>
  </si>
  <si>
    <t>Luis Miguel</t>
  </si>
  <si>
    <t>Te Necesito</t>
  </si>
  <si>
    <t>Vuelve</t>
  </si>
  <si>
    <t>Lula Pop</t>
  </si>
  <si>
    <t>Lynda</t>
  </si>
  <si>
    <t>Pienso en Ti</t>
  </si>
  <si>
    <t>Madonna</t>
  </si>
  <si>
    <t>Mariah Carey</t>
  </si>
  <si>
    <t>The Remixes</t>
  </si>
  <si>
    <t>Mark Knopfler</t>
  </si>
  <si>
    <t>Wanderlust</t>
  </si>
  <si>
    <t>Menudo</t>
  </si>
  <si>
    <t>Metallica</t>
  </si>
  <si>
    <t>Metal</t>
  </si>
  <si>
    <t>Michael Jackson</t>
  </si>
  <si>
    <t>Milena Stepanienco</t>
  </si>
  <si>
    <t>Miranda!</t>
  </si>
  <si>
    <t>Mulekada</t>
  </si>
  <si>
    <t>Nightwish</t>
  </si>
  <si>
    <t>https://itunes.apple.com/us/album/angels-fall-first-remastered/279236431</t>
  </si>
  <si>
    <t>https://is5-ssl.mzstatic.com/image/thumb/Features/ce/73/f6/dj.gsivrxal.jpg/268x0w.jpg</t>
  </si>
  <si>
    <t>Elvenpath</t>
  </si>
  <si>
    <t>Angels Fall First (Remastered)</t>
  </si>
  <si>
    <t>℗ 2007 Spin-Farm Oy</t>
  </si>
  <si>
    <t>Hard Rock</t>
  </si>
  <si>
    <t>Beauty and the Beast</t>
  </si>
  <si>
    <t>The Carpenter</t>
  </si>
  <si>
    <t>Astral Romance</t>
  </si>
  <si>
    <t>Angels Fall First</t>
  </si>
  <si>
    <t>Tutankhamen</t>
  </si>
  <si>
    <t>Nymphomaniac Fantasia</t>
  </si>
  <si>
    <t>Know Why the Nightingale Sings</t>
  </si>
  <si>
    <t>Lappi, Pt. 1: Erämaajärvi</t>
  </si>
  <si>
    <t>Lappi, Pt. 2: Witchdrums</t>
  </si>
  <si>
    <t>Lappi, Pt. 3: This Moment Is Eternity</t>
  </si>
  <si>
    <t>Lappi, Pt. 4: Etiäinen</t>
  </si>
  <si>
    <t>Return to the Sea</t>
  </si>
  <si>
    <t>Nightwish (Demo 1997)</t>
  </si>
  <si>
    <t>The Forever Moments (Demo 1997)</t>
  </si>
  <si>
    <t>Etiäinen (Demo 1997)</t>
  </si>
  <si>
    <t>https://itunes.apple.com/us/album/oceanborn/279236234</t>
  </si>
  <si>
    <t>https://is4-ssl.mzstatic.com/image/thumb/Features/72/f9/18/dj.pergnyyq.jpg/268x0w.jpg</t>
  </si>
  <si>
    <t>Stargazers</t>
  </si>
  <si>
    <t>Oceanborn</t>
  </si>
  <si>
    <t>Gethsemane</t>
  </si>
  <si>
    <t>Devil &amp; the Deep Dark Ocean</t>
  </si>
  <si>
    <t>Sacrament of Wilderness</t>
  </si>
  <si>
    <t>Passion and the Opera</t>
  </si>
  <si>
    <t>Swanheart</t>
  </si>
  <si>
    <t>Moondance</t>
  </si>
  <si>
    <t>The Riddler</t>
  </si>
  <si>
    <t>The Pharaoh Sails to Orion</t>
  </si>
  <si>
    <t>Walking In the Air</t>
  </si>
  <si>
    <t>Sleeping Sun</t>
  </si>
  <si>
    <t>Nightquest</t>
  </si>
  <si>
    <t>Sleeping Sun (Live at Summer Breeze Open Air)</t>
  </si>
  <si>
    <t>Swanheart (Live at Pakkahuone)</t>
  </si>
  <si>
    <t>The Pharaoh Sails to Orion (Live at Pakkahuone)</t>
  </si>
  <si>
    <t>https://itunes.apple.com/us/album/wishmaster/279236516</t>
  </si>
  <si>
    <t>https://is3-ssl.mzstatic.com/image/thumb/Features/86/8d/e2/dj.vyyomlam.jpg/268x0w.jpg</t>
  </si>
  <si>
    <t>She Is My Sin</t>
  </si>
  <si>
    <t>Wishmaster</t>
  </si>
  <si>
    <t>The Kinslayer</t>
  </si>
  <si>
    <t>Come Cover Me</t>
  </si>
  <si>
    <t>Two for Tragedy</t>
  </si>
  <si>
    <t>Bare Grace Misery</t>
  </si>
  <si>
    <t>Crownless</t>
  </si>
  <si>
    <t>Deep Silent Complete</t>
  </si>
  <si>
    <t>Dead Boy's Poem</t>
  </si>
  <si>
    <t>FantasMic</t>
  </si>
  <si>
    <t>Sleepwalker (Eurovision Version)</t>
  </si>
  <si>
    <t>Wanderlust (Live at Pakkahuone)</t>
  </si>
  <si>
    <t>Deep Silent Complete (Live at Pakkahuone)</t>
  </si>
  <si>
    <t>Over The Hills And Far Away</t>
  </si>
  <si>
    <t>Over The Hills &amp; Far Away</t>
  </si>
  <si>
    <t>10th Man Down</t>
  </si>
  <si>
    <t>Away</t>
  </si>
  <si>
    <t>The Kinslayer (Live)</t>
  </si>
  <si>
    <t>She Is My Sin (Live)</t>
  </si>
  <si>
    <t>Sacrament Of Wilderness (Live)</t>
  </si>
  <si>
    <t>Walking In The Air (Live)</t>
  </si>
  <si>
    <t>Astral Romance (Remake 2001)</t>
  </si>
  <si>
    <t>Beauty &amp; The Beast (Live)</t>
  </si>
  <si>
    <t>Wishmaster (Live)</t>
  </si>
  <si>
    <t>Bless The Child</t>
  </si>
  <si>
    <t>Century Child</t>
  </si>
  <si>
    <t>End of All Hope</t>
  </si>
  <si>
    <t>Dead To The World</t>
  </si>
  <si>
    <t>Ever Dream</t>
  </si>
  <si>
    <t>Slaying The Dreamer</t>
  </si>
  <si>
    <t>Forever Yours</t>
  </si>
  <si>
    <t>Ocean Soul</t>
  </si>
  <si>
    <t>Feel For You</t>
  </si>
  <si>
    <t>The Phantom Of The Opera</t>
  </si>
  <si>
    <t>Beauty Of The Beast</t>
  </si>
  <si>
    <t>The Wayfarer (bonus)</t>
  </si>
  <si>
    <t>https://itunes.apple.com/us/album/once/1404399496</t>
  </si>
  <si>
    <t>https://is1-ssl.mzstatic.com/image/thumb/Music115/v4/4a/7e/d3/4a7ed337-85ad-d347-7ed2-804aa9187bda/727361453466.jpg/268x0w.jpg</t>
  </si>
  <si>
    <t>Dark Chest of Wonders</t>
  </si>
  <si>
    <t>Once</t>
  </si>
  <si>
    <t>℗ 2018 Nuclear Blast Entertainment</t>
  </si>
  <si>
    <t>Wish I Had an Angel</t>
  </si>
  <si>
    <t>Nemo</t>
  </si>
  <si>
    <t>Planet Hell</t>
  </si>
  <si>
    <t>Creek Mary's Blood</t>
  </si>
  <si>
    <t>The Siren</t>
  </si>
  <si>
    <t>Dead Gardens</t>
  </si>
  <si>
    <t>Romanticide</t>
  </si>
  <si>
    <t>Ghost Love Score</t>
  </si>
  <si>
    <t>Kuolema Tekee Taiteilijan</t>
  </si>
  <si>
    <t>Higher Than Hope</t>
  </si>
  <si>
    <t>https://itunes.apple.com/us/album/sound-nightwish-reborn-early-demos-for-dark-passion/288794558</t>
  </si>
  <si>
    <t>https://is5-ssl.mzstatic.com/image/thumb/Music/78/85/52/mzi.nbpfypvg.jpg/268x0w.jpg</t>
  </si>
  <si>
    <t>Escapist</t>
  </si>
  <si>
    <t>The Sound of Nightwish Reborn - Early Demos for "Dark Passion Play"</t>
  </si>
  <si>
    <t>℗ 2008 Scene Nation Oy. Issued under license to Roadrunner Records from Scene Nation Oy. Roadrunner Records is a registered trademark of The All Blacks B.V.</t>
  </si>
  <si>
    <t>Reach (Amaranth Demo Version)</t>
  </si>
  <si>
    <t>Eva (Orchestral)</t>
  </si>
  <si>
    <t>While Your Lips Are Still Red</t>
  </si>
  <si>
    <t>The Poet and the Pendulum (Demo Version)</t>
  </si>
  <si>
    <t>Amaranth (Orchestral)</t>
  </si>
  <si>
    <t>Eva (Demo)</t>
  </si>
  <si>
    <t>Bye Bye Beautiful (DJ Orkidea Remix)</t>
  </si>
  <si>
    <t>Meadows of Heaven (Orchestral)</t>
  </si>
  <si>
    <t>https://itunes.apple.com/us/album/dark-passion-play/1404394094</t>
  </si>
  <si>
    <t>https://is5-ssl.mzstatic.com/image/thumb/Music125/v4/05/7e/c4/057ec4a6-e8d3-ec88-01b4-2b8009dcd66b/727361453565.jpg/268x0w.jpg</t>
  </si>
  <si>
    <t>The Poet and the Pendulum</t>
  </si>
  <si>
    <t>Dark Passion Play</t>
  </si>
  <si>
    <t>Bye Bye Beautiful</t>
  </si>
  <si>
    <t>Amaranth</t>
  </si>
  <si>
    <t>Cadence of Her Last Breath</t>
  </si>
  <si>
    <t>Master Passion Greed</t>
  </si>
  <si>
    <t>Eva</t>
  </si>
  <si>
    <t>Sahara</t>
  </si>
  <si>
    <t>Whoever Brings the Night</t>
  </si>
  <si>
    <t>For the Heart I Once Had</t>
  </si>
  <si>
    <t>The Islander</t>
  </si>
  <si>
    <t>Last of the Wilds</t>
  </si>
  <si>
    <t>7 Days To the Wolves</t>
  </si>
  <si>
    <t>Meadows of Heaven</t>
  </si>
  <si>
    <t>The Poet and the Pendulum (Instrumental Version)</t>
  </si>
  <si>
    <t>Bye Bye Beautiful (Instrumental Version)</t>
  </si>
  <si>
    <t>Amaranth (Instrumental Version)</t>
  </si>
  <si>
    <t>Cadence of Her Last Breath (Instrumental Version)</t>
  </si>
  <si>
    <t>Master Passion Greed (Instrumental Version)</t>
  </si>
  <si>
    <t>Eva (Instrumental Version)</t>
  </si>
  <si>
    <t>Sahara (Instrumental Version)</t>
  </si>
  <si>
    <t>Whoever Brings the Night (Instrumental Version)</t>
  </si>
  <si>
    <t>For the Heart I Once Had (Instrumental Version)</t>
  </si>
  <si>
    <t>The Islander (Instrumental Version)</t>
  </si>
  <si>
    <t>Last of the Wilds (Instrumental Version)</t>
  </si>
  <si>
    <t>7 Days To the Wolves (Instrumental Version)</t>
  </si>
  <si>
    <t>Meadows of Heaven (Instrumental Version)</t>
  </si>
  <si>
    <t>https://itunes.apple.com/us/album/bye-bye-beautiful-ep/272861728</t>
  </si>
  <si>
    <t>https://is5-ssl.mzstatic.com/image/thumb/Music/25/67/b5/mzi.hswslwwo.jpg/268x0w.jpg</t>
  </si>
  <si>
    <t>Bye Bye Beautiful - EP</t>
  </si>
  <si>
    <t>℗ 2008 Nuclear Blast GmbH</t>
  </si>
  <si>
    <t>https://itunes.apple.com/us/album/showtime-storytime/732948134</t>
  </si>
  <si>
    <t>https://is1-ssl.mzstatic.com/image/thumb/Music/v4/a5/58/58/a5585815-e4af-fb06-a0f0-88b054eb4d94/727361320638.jpg/268x0w.jpg</t>
  </si>
  <si>
    <t>Dark Chest of Wonders (Live @ Wacken 2013)</t>
  </si>
  <si>
    <t>Showtime, Storytime</t>
  </si>
  <si>
    <t>℗ 2013 Nuclear Blast GmbH</t>
  </si>
  <si>
    <t>Wish I Had an Angel (Live @ Wacken 2013)</t>
  </si>
  <si>
    <t>She Is My Sin (Live @ Wacken 2013)</t>
  </si>
  <si>
    <t>Ghost River (Live @ Wacken 2013)</t>
  </si>
  <si>
    <t>Ever Dream (Live @ Wacken 2013)</t>
  </si>
  <si>
    <t>Storytime (Live @ Wacken 2013)</t>
  </si>
  <si>
    <t>I Want My Tears Back (Live @ Wacken 2013)</t>
  </si>
  <si>
    <t>Nemo (Live @ Wacken 2013)</t>
  </si>
  <si>
    <t>Last of the Wilds (Live @ Wacken 2013)</t>
  </si>
  <si>
    <t>Bless the Child (Live @ Wacken 2013)</t>
  </si>
  <si>
    <t>Romanticide (Live @ Wacken 2013)</t>
  </si>
  <si>
    <t>Amaranth (Live @ Wacken 2013)</t>
  </si>
  <si>
    <t>Ghost Love Score (Live @ Wacken 2013)</t>
  </si>
  <si>
    <t>Song of Myself (Live @ Wacken 2013)</t>
  </si>
  <si>
    <t>Last Ride of the Day (Live @ Wacken 2013)</t>
  </si>
  <si>
    <t>Imaginaerum (Outro) [Live @ Wacken 2013]</t>
  </si>
  <si>
    <t>https://itunes.apple.com/us/album/imaginaerum/482858875</t>
  </si>
  <si>
    <t>https://is5-ssl.mzstatic.com/image/thumb/Music/a2/b6/80/mzi.tuhxjrji.jpg/268x0w.jpg</t>
  </si>
  <si>
    <t>Taikatalvi</t>
  </si>
  <si>
    <t>Imaginaerum</t>
  </si>
  <si>
    <t>℗ 2011 Scene Nation Oy</t>
  </si>
  <si>
    <t>Storytime</t>
  </si>
  <si>
    <t>Ghost River</t>
  </si>
  <si>
    <t>Slow, Love, Slow</t>
  </si>
  <si>
    <t>I Want My Tears Back</t>
  </si>
  <si>
    <t>Scaretale</t>
  </si>
  <si>
    <t>Arabesque</t>
  </si>
  <si>
    <t>Turn Loose the Mermaids</t>
  </si>
  <si>
    <t>Rest Calm</t>
  </si>
  <si>
    <t>The Crow, The Owl and the Dove</t>
  </si>
  <si>
    <t>Last Ride of the Day</t>
  </si>
  <si>
    <t>Song of Myself</t>
  </si>
  <si>
    <t>https://itunes.apple.com/us/album/imaginaerum-special-edition/482860378</t>
  </si>
  <si>
    <t>https://is5-ssl.mzstatic.com/image/thumb/Music/a2/b6/80/mzi.ijlwquxz.jpg/268x0w.jpg</t>
  </si>
  <si>
    <t>Imaginaerum (Special Edition)</t>
  </si>
  <si>
    <t>The Crow, the Owl and the Dove</t>
  </si>
  <si>
    <t>Taikatalvi (Instrumental)</t>
  </si>
  <si>
    <t>Storytime (Instrumental)</t>
  </si>
  <si>
    <t>Ghost River (Instrumental)</t>
  </si>
  <si>
    <t>Slow, Love, Slow (Instrumental)</t>
  </si>
  <si>
    <t>I Want My Tears Back (Instrumental)</t>
  </si>
  <si>
    <t>Scaretale (Instrumental)</t>
  </si>
  <si>
    <t>Arabesque (Instrumental)</t>
  </si>
  <si>
    <t>Turn Loose the Mermaids (Instrumental)</t>
  </si>
  <si>
    <t>Rest Calm (Instrumental)</t>
  </si>
  <si>
    <t>The Crow, the Owl and the Dove (Instrumental)</t>
  </si>
  <si>
    <t>Last Ride of the Day (Instrumental)</t>
  </si>
  <si>
    <t>Song of Myself (Instrumental)</t>
  </si>
  <si>
    <t>Imaginaerum (Instrumental)</t>
  </si>
  <si>
    <t>https://itunes.apple.com/us/album/imaginaerum-the-score/574660987</t>
  </si>
  <si>
    <t>https://is1-ssl.mzstatic.com/image/thumb/Music/v4/67/c7/81/67c7817f-f42e-7a04-7945-1099230f17c1/727361299361.jpg/268x0w.jpg</t>
  </si>
  <si>
    <t>Find Your Story</t>
  </si>
  <si>
    <t>Imaginaerum (The Score)</t>
  </si>
  <si>
    <t>℗ 2012 Nuclear Blast GmbH</t>
  </si>
  <si>
    <t>Orphanage Airlines</t>
  </si>
  <si>
    <t>Undertow</t>
  </si>
  <si>
    <t>Spying In the Doorway</t>
  </si>
  <si>
    <t>A Crackling Sphere</t>
  </si>
  <si>
    <t>Sundown</t>
  </si>
  <si>
    <t>Wonderfields</t>
  </si>
  <si>
    <t>Hey Buddy</t>
  </si>
  <si>
    <t>Deeper Down</t>
  </si>
  <si>
    <t>Dare to Enter</t>
  </si>
  <si>
    <t>I Have to Let You Go</t>
  </si>
  <si>
    <t>Heart Lying Still</t>
  </si>
  <si>
    <t>From G to E Minor</t>
  </si>
  <si>
    <t>https://itunes.apple.com/us/album/endless-forms-most-beautiful-deluxe-version/960388362</t>
  </si>
  <si>
    <t>https://is1-ssl.mzstatic.com/image/thumb/Music5/v4/c7/cb/ee/c7cbee6a-617d-1b26-3c70-789569604e87/727361349233.jpg/268x0w.jpg</t>
  </si>
  <si>
    <t>Shudder Before the Beautiful</t>
  </si>
  <si>
    <t>Endless Forms Most Beautiful (Deluxe Version)</t>
  </si>
  <si>
    <t>℗ 2015 Nuclear Blast GmbH</t>
  </si>
  <si>
    <t>Weak Fantasy</t>
  </si>
  <si>
    <t>Élan</t>
  </si>
  <si>
    <t>Yours Is an Empty Hope</t>
  </si>
  <si>
    <t>Our Decades In the Sun</t>
  </si>
  <si>
    <t>My Walden</t>
  </si>
  <si>
    <t>Endless Forms Most Beautiful</t>
  </si>
  <si>
    <t>Edema Ruh</t>
  </si>
  <si>
    <t>Alpenglow</t>
  </si>
  <si>
    <t>The Eyes of Sharbat Gula</t>
  </si>
  <si>
    <t>The Greatest Show On Earth</t>
  </si>
  <si>
    <t>Shudder Before the Beautiful (Instrumental)</t>
  </si>
  <si>
    <t>Weak Fantasy (Instrumental)</t>
  </si>
  <si>
    <t>Élan (Instrumental)</t>
  </si>
  <si>
    <t>Yours Is an Empty Hope (Instrumental)</t>
  </si>
  <si>
    <t>Our Decades In the Sun (Instrumental)</t>
  </si>
  <si>
    <t>My Walden (Instrumental)</t>
  </si>
  <si>
    <t>Endless Forms Most Beautiful (Instrumental)</t>
  </si>
  <si>
    <t>Edema Ruh (instrumental)</t>
  </si>
  <si>
    <t>Alpenglow (Instrumental)</t>
  </si>
  <si>
    <t>The Eyes of Sharbat Gula (Instrumental)</t>
  </si>
  <si>
    <t>The Greatest Show On Earth (Instrumental)</t>
  </si>
  <si>
    <t>https://itunes.apple.com/us/album/decades/1327928663</t>
  </si>
  <si>
    <t>https://is1-ssl.mzstatic.com/image/thumb/Music118/v4/16/40/c1/1640c1d9-d04f-8a82-70d6-2bf2f9ba75e9/727361435936.jpg/268x0w.jpg</t>
  </si>
  <si>
    <t>The Greatest Show on Earth (Remastered)</t>
  </si>
  <si>
    <t>Decades</t>
  </si>
  <si>
    <t>Élan (Remastered)</t>
  </si>
  <si>
    <t>My Walden (Remastered)</t>
  </si>
  <si>
    <t>Storytime (Remastered)</t>
  </si>
  <si>
    <t>I Want My Tears Back (Remastered)</t>
  </si>
  <si>
    <t>Amaranth (Remastered)</t>
  </si>
  <si>
    <t>The Poet and the Pendulum (Remastered)</t>
  </si>
  <si>
    <t>Nemo (Remastered)</t>
  </si>
  <si>
    <t>Wish I Had an Angel (Remastered)</t>
  </si>
  <si>
    <t>Ghost Love Score (Remastered)</t>
  </si>
  <si>
    <t>Slaying the Dreamer (Remastered)</t>
  </si>
  <si>
    <t>End of All Hope (Remastered)</t>
  </si>
  <si>
    <t>10th Man Down (Remastered)</t>
  </si>
  <si>
    <t>The Kinslayer (Remastered)</t>
  </si>
  <si>
    <t>Dead Boy's Poem (Remastered)</t>
  </si>
  <si>
    <t>Gethsemane (Remastered)</t>
  </si>
  <si>
    <t>Devil &amp; the Deep Dark Ocean (Remastered)</t>
  </si>
  <si>
    <t>Sacrament of Wilderness (Remastered)</t>
  </si>
  <si>
    <t>Sleeping Sun (Remastered)</t>
  </si>
  <si>
    <t>Elvenpath (Remastered)</t>
  </si>
  <si>
    <t>The Carpenter (Remastered)</t>
  </si>
  <si>
    <t>Nightwish (Demo) [Remastered]</t>
  </si>
  <si>
    <t>Nishino Kana</t>
  </si>
  <si>
    <t>O-ZONE</t>
  </si>
  <si>
    <t>Pandora</t>
  </si>
  <si>
    <t>Antología</t>
  </si>
  <si>
    <t>Paquitas</t>
  </si>
  <si>
    <t>Pasărea Colibri</t>
  </si>
  <si>
    <t>Ciripituri</t>
  </si>
  <si>
    <t>Patito Feo</t>
  </si>
  <si>
    <t>Patylu</t>
  </si>
  <si>
    <t>Paulina Rubio</t>
  </si>
  <si>
    <t>Pavel Stratan</t>
  </si>
  <si>
    <t>B</t>
  </si>
  <si>
    <t>Pedro Fernández</t>
  </si>
  <si>
    <t>Peter Maffay</t>
  </si>
  <si>
    <t>Phil Collins</t>
  </si>
  <si>
    <t>Pink Floyd</t>
  </si>
  <si>
    <t>Hey You</t>
  </si>
  <si>
    <t>Pitbull</t>
  </si>
  <si>
    <t>Queen</t>
  </si>
  <si>
    <t>Quina Barreiros</t>
  </si>
  <si>
    <t>Pimba</t>
  </si>
  <si>
    <t>R.B.D.</t>
  </si>
  <si>
    <t>RBD</t>
  </si>
  <si>
    <t>Rednex</t>
  </si>
  <si>
    <t>Sex &amp; Violins</t>
  </si>
  <si>
    <t>Ricchi e Poveri</t>
  </si>
  <si>
    <t>Eurodance</t>
  </si>
  <si>
    <t>Ricky Martin</t>
  </si>
  <si>
    <t>Rihanna</t>
  </si>
  <si>
    <t>Rionegro &amp; Solimões</t>
  </si>
  <si>
    <t>Clube do Batidão</t>
  </si>
  <si>
    <t>Na Sola Da Bota</t>
  </si>
  <si>
    <t>Rosinha</t>
  </si>
  <si>
    <t>Roxette</t>
  </si>
  <si>
    <t>Pop-Rock</t>
  </si>
  <si>
    <t>Pop-rock</t>
  </si>
  <si>
    <t>Sandy e Junior</t>
  </si>
  <si>
    <t>Shaggy</t>
  </si>
  <si>
    <t>Reggae</t>
  </si>
  <si>
    <t>Shakin' Stevens</t>
  </si>
  <si>
    <t>There's Two Kinds Of Music - Rock 'N' Roll</t>
  </si>
  <si>
    <t>Shakin Stevens &amp; the Sunsets</t>
  </si>
  <si>
    <t>How to…</t>
  </si>
  <si>
    <t>Shakira</t>
  </si>
  <si>
    <t>https://itunes.apple.com/us/album/pies-descalzos/193662156</t>
  </si>
  <si>
    <t>https://is5-ssl.mzstatic.com/image/thumb/Features/58/8e/fa/dj.abqorqzf.jpg/268x0w.jpg</t>
  </si>
  <si>
    <t>Estoy Aquí</t>
  </si>
  <si>
    <t>Pies Descalzos</t>
  </si>
  <si>
    <t>℗ 1995 Sony Music Entertainment (Colombia) S.A.</t>
  </si>
  <si>
    <t>Un Poco de Amor</t>
  </si>
  <si>
    <t>Te Espero Sentada</t>
  </si>
  <si>
    <t>Pies Descalzos, Sueños Blancos</t>
  </si>
  <si>
    <t>Dónde Estás Corazón</t>
  </si>
  <si>
    <t>Se Quiere, Se Mata</t>
  </si>
  <si>
    <t>https://itunes.apple.com/us/album/the-remixes/170123540</t>
  </si>
  <si>
    <t>https://is5-ssl.mzstatic.com/image/thumb/Features4/v4/9b/6f/dc/9b6fdc64-7fcf-51b5-b288-75fc533e1442/dj.oqrczdeg.jpg/268x0w.jpg</t>
  </si>
  <si>
    <t>Shakira DJ Memegamix</t>
  </si>
  <si>
    <t>℗ 1997 Sony Music Entertainment (Colombia)  S.A.</t>
  </si>
  <si>
    <t>Estoy Aquí (Extended Club Mix)</t>
  </si>
  <si>
    <t>Estou Aquí (Estoy Aquí)</t>
  </si>
  <si>
    <t>Donde Estas Corazon (Dance Remix)</t>
  </si>
  <si>
    <t>Un Poco de Amor (Extended Dancehall Remix)</t>
  </si>
  <si>
    <t>Um Pouco de Amor (Un Poco de Amor)</t>
  </si>
  <si>
    <t>Pies Descalzos, Sueños Blancos (Meme's Super Club Mix)</t>
  </si>
  <si>
    <t>Pes Delcalcos (Pies Descalzos, Sueños Blancos)</t>
  </si>
  <si>
    <t>Estoy Aquí (Timbalero Dub)</t>
  </si>
  <si>
    <t>Donde Estas Corazon (Dub-A-Pella Mix)</t>
  </si>
  <si>
    <t>Un Poco de Amor (Meme's Jazz Experience)</t>
  </si>
  <si>
    <t>Pies Descalzos, Sueños Blancos (The Timbalero Dub '97)</t>
  </si>
  <si>
    <t>https://itunes.apple.com/us/album/d%C3%B3nde-est%C3%A1n-los-ladrones/192682818</t>
  </si>
  <si>
    <t>https://is1-ssl.mzstatic.com/image/thumb/Music/36/9a/22/mzi.uffuznlo.jpg/268x0w.jpg</t>
  </si>
  <si>
    <t>Ciega, Sordomuda</t>
  </si>
  <si>
    <t>Dónde Están los Ladrones?</t>
  </si>
  <si>
    <t>℗ 1998 Sony Music Entertainment (Colombia) S.A.</t>
  </si>
  <si>
    <t>Moscas en la Casa</t>
  </si>
  <si>
    <t>No Creo</t>
  </si>
  <si>
    <t>Inevitable</t>
  </si>
  <si>
    <t>Octavo Día</t>
  </si>
  <si>
    <t>Que Vuelvas</t>
  </si>
  <si>
    <t>Dónde Están los Ladrones</t>
  </si>
  <si>
    <t>Sombra de Ti</t>
  </si>
  <si>
    <t>Ojos Así</t>
  </si>
  <si>
    <t>https://itunes.apple.com/us/album/laundry-service/188260845</t>
  </si>
  <si>
    <t>https://is4-ssl.mzstatic.com/image/thumb/Music/5b/a2/7b/mzi.hwxgzhsl.jpg/268x0w.jpg</t>
  </si>
  <si>
    <t>Objection (Tango)</t>
  </si>
  <si>
    <t>Laundry Service</t>
  </si>
  <si>
    <t>℗ 2001 Sony Music Entertainment (Holland) B.V.</t>
  </si>
  <si>
    <t>Underneath Your Clothes</t>
  </si>
  <si>
    <t>Whenever, Wherever</t>
  </si>
  <si>
    <t>Rules</t>
  </si>
  <si>
    <t>Ready for the Good Times</t>
  </si>
  <si>
    <t>Te Dejo Madrid</t>
  </si>
  <si>
    <t>Poem to a Horse</t>
  </si>
  <si>
    <t>Que Me Quedes Tú</t>
  </si>
  <si>
    <t>Eyes Like Yours (Ojos Así)</t>
  </si>
  <si>
    <t>Suerte (Whenever, Wherever)</t>
  </si>
  <si>
    <t>Te Aviso, Te Anuncio (Tango)</t>
  </si>
  <si>
    <t>https://itunes.apple.com/us/album/fijaci%C3%B3n-oral-vol-1/159094271</t>
  </si>
  <si>
    <t>https://is3-ssl.mzstatic.com/image/thumb/Music/a3/1a/81/mzi.coiryerr.jpg/268x0w.jpg</t>
  </si>
  <si>
    <t>En Tus Pupilas</t>
  </si>
  <si>
    <t>Fijación Oral, Vol. 1</t>
  </si>
  <si>
    <t>℗ 2005 Sony Music Entertainment (Holland) B.V.</t>
  </si>
  <si>
    <t>La Pared</t>
  </si>
  <si>
    <t>La Tortura (feat. Alejandro Sanz)</t>
  </si>
  <si>
    <t>Obtener Un Sí</t>
  </si>
  <si>
    <t>Día Especial (feat. Gustavo Cerati)</t>
  </si>
  <si>
    <t>Escondite Inglés</t>
  </si>
  <si>
    <t>No (feat. Gustavo Cerati)</t>
  </si>
  <si>
    <t>Las de la Intuición</t>
  </si>
  <si>
    <t>Día de Enero</t>
  </si>
  <si>
    <t>Lo Imprescindible</t>
  </si>
  <si>
    <t>La Pared (Versión Acústica)</t>
  </si>
  <si>
    <t>La Tortura (feat. Alejandro Sanz) [Shaketon Remix]</t>
  </si>
  <si>
    <t>https://itunes.apple.com/us/album/oral-fixation-vol-2-reissue/155658405</t>
  </si>
  <si>
    <t>https://is2-ssl.mzstatic.com/image/thumb/Features4/v4/a1/ff/58/a1ff58e0-e560-9c94-fe78-a6175aa5d98b/dj.bvmymfoa.jpg/268x0w.jpg</t>
  </si>
  <si>
    <t>How Do You Do</t>
  </si>
  <si>
    <t>Oral Fixation, Vol. 2 (Reissue)</t>
  </si>
  <si>
    <t>Illegal (feat. Carlos Santana)</t>
  </si>
  <si>
    <t>Hips Don't Lie (feat. Wyclef Jean)</t>
  </si>
  <si>
    <t>Animal City</t>
  </si>
  <si>
    <t>Don't Bother</t>
  </si>
  <si>
    <t>The Day and the Time (feat. Gustavo Cerati)</t>
  </si>
  <si>
    <t>Dreams for Plans</t>
  </si>
  <si>
    <t>Your Embrace</t>
  </si>
  <si>
    <t>Costume Makes the Clown</t>
  </si>
  <si>
    <t>Timor</t>
  </si>
  <si>
    <t>La Tortura (Alternate Version)</t>
  </si>
  <si>
    <t>Don't Bother (Jrsnchz Radio Mix)</t>
  </si>
  <si>
    <t>Oral Fixation, Vol. 2</t>
  </si>
  <si>
    <t>https://itunes.apple.com/us/album/she-wolf-deluxe-version/842581361</t>
  </si>
  <si>
    <t>https://is5-ssl.mzstatic.com/image/thumb/Music/v4/18/f9/6b/18f96b14-fc02-d8c1-7562-5074d1723709/886444486422.jpg/268x0w.jpg</t>
  </si>
  <si>
    <t>She Wolf</t>
  </si>
  <si>
    <t>She Wolf (Deluxe Version)</t>
  </si>
  <si>
    <t>℗ 2009 Sony Music Entertainment (Holland) B.V.</t>
  </si>
  <si>
    <t>Long Time</t>
  </si>
  <si>
    <t>Men in This Town</t>
  </si>
  <si>
    <t>Spy (feat. Wyclef Jean)</t>
  </si>
  <si>
    <t>Mon amour</t>
  </si>
  <si>
    <t>Loba</t>
  </si>
  <si>
    <t>Lo Hecho Está Hecho</t>
  </si>
  <si>
    <t>Años Luz</t>
  </si>
  <si>
    <t>Give It up to Me (feat. Lil Wayne)</t>
  </si>
  <si>
    <t>Did It Again (feat. Kid Cudi)</t>
  </si>
  <si>
    <t>Gypsy (Live)</t>
  </si>
  <si>
    <t>She Wolf (Live)</t>
  </si>
  <si>
    <t>https://itunes.apple.com/us/album/she-wolf-deluxe-version/340234380</t>
  </si>
  <si>
    <t>https://is4-ssl.mzstatic.com/image/thumb/Music/51/e4/1a/mzi.hvpbrkmc.jpg/268x0w.jpg</t>
  </si>
  <si>
    <t>Men In This Town</t>
  </si>
  <si>
    <t>Mon Amour</t>
  </si>
  <si>
    <t>Give It Up to Me (feat. Lil Wayne)</t>
  </si>
  <si>
    <t>The Making of She Wolf (New Video Version)</t>
  </si>
  <si>
    <t>Why Wait (Live)</t>
  </si>
  <si>
    <t>https://itunes.apple.com/us/album/she-wolf/338322425</t>
  </si>
  <si>
    <t>https://is3-ssl.mzstatic.com/image/thumb/Music5/v4/aa/95/b2/aa95b272-4906-d543-3117-081925a78edb/dj.uopfgkan.jpg/268x0w.jpg</t>
  </si>
  <si>
    <t>https://itunes.apple.com/us/album/sale-el-sol-bonus-track-edition/888878323</t>
  </si>
  <si>
    <t>https://is1-ssl.mzstatic.com/image/thumb/Music6/v4/b9/eb/87/b9eb8782-7a72-12be-95ec-ba2f3924e65d/886444681568.jpg/268x0w.jpg</t>
  </si>
  <si>
    <t>Sale el Sol</t>
  </si>
  <si>
    <t>Sale el Sol (Bonus Track Edition)</t>
  </si>
  <si>
    <t>℗ 2010 Sony Music Entertainment (Holland) B.V.</t>
  </si>
  <si>
    <t>Loca (feat. El Cata)</t>
  </si>
  <si>
    <t>Antes de las Seis</t>
  </si>
  <si>
    <t>Gordita (feat. Residente Calle 13)</t>
  </si>
  <si>
    <t>Lo Que Más</t>
  </si>
  <si>
    <t>Rabiosa (feat. El Cata)</t>
  </si>
  <si>
    <t>Devoción</t>
  </si>
  <si>
    <t>Islands</t>
  </si>
  <si>
    <t>Tu Boca</t>
  </si>
  <si>
    <t>Waka Waka (Esto Es Africa) [K-Mix]</t>
  </si>
  <si>
    <t>Loca (feat. Dizzee Rascal)</t>
  </si>
  <si>
    <t>Rabiosa (feat. Pitbull)</t>
  </si>
  <si>
    <t>Waka Waka (This Time for Africa) [K-Mix]</t>
  </si>
  <si>
    <t>Loca (feat. Dizzee Rascal) [Freemasons Radio Edit]</t>
  </si>
  <si>
    <t>https://itunes.apple.com/us/album/shakira/824926861</t>
  </si>
  <si>
    <t>https://is2-ssl.mzstatic.com/image/thumb/Music/v4/26/77/9c/26779c25-3955-640d-dccf-edc0253db920/886444477086.jpg/268x0w.jpg</t>
  </si>
  <si>
    <t>Dare (La La La)</t>
  </si>
  <si>
    <t>Shakira.</t>
  </si>
  <si>
    <t>℗ 2014 Ace Entertainment S.ar.l.</t>
  </si>
  <si>
    <t>Can't Remember to Forget You (feat. Rihanna)</t>
  </si>
  <si>
    <t>Empire</t>
  </si>
  <si>
    <t>You Don't Care About Me</t>
  </si>
  <si>
    <t>Cut Me Deep (feat. MAGIC!)</t>
  </si>
  <si>
    <t>Broken Record</t>
  </si>
  <si>
    <t>Medicine (feat. Blake Shelton)</t>
  </si>
  <si>
    <t>The One Thing</t>
  </si>
  <si>
    <t>Nunca Me Acuerdo de Olvidarte</t>
  </si>
  <si>
    <t>Loca por Ti</t>
  </si>
  <si>
    <t>https://itunes.apple.com/us/album/shakira-deluxe-version/948349324</t>
  </si>
  <si>
    <t>https://is4-ssl.mzstatic.com/image/thumb/Music3/v4/0f/36/c6/0f36c615-3b77-9dcd-d6cd-f8664915e2ae/886444477079.jpg/268x0w.jpg</t>
  </si>
  <si>
    <t>Shakira. (Deluxe Version)</t>
  </si>
  <si>
    <t>La La La</t>
  </si>
  <si>
    <t>Chasing Shadows</t>
  </si>
  <si>
    <t>That Way</t>
  </si>
  <si>
    <t>https://itunes.apple.com/us/album/el-dorado/1234665555</t>
  </si>
  <si>
    <t>https://is4-ssl.mzstatic.com/image/thumb/Music111/v4/60/9b/a9/609ba95b-89a2-6b27-2535-1471c32936dc/886446480060.jpg/268x0w.jpg</t>
  </si>
  <si>
    <t>Me Enamoré</t>
  </si>
  <si>
    <t>℗ 2016 Wati-B under exclusive license to Sony Music Entertainment; 2016, 2017 Sony Music Entertainment US Latin LLC; 2016, 2017 Ace Entertainment S.ar.l.</t>
  </si>
  <si>
    <t>Chantaje (feat. Maluma)</t>
  </si>
  <si>
    <t>When a Woman</t>
  </si>
  <si>
    <t>Perro Fiel (feat. Nicky Jam)</t>
  </si>
  <si>
    <t>Trap (feat. Maluma)</t>
  </si>
  <si>
    <t>Comme moi</t>
  </si>
  <si>
    <t>Coconut Tree</t>
  </si>
  <si>
    <t>La Bicicleta</t>
  </si>
  <si>
    <t>Deja vu</t>
  </si>
  <si>
    <t>What We Said (Comme moi) [feat. MAGIC!] [English Version]</t>
  </si>
  <si>
    <t>Toneladas</t>
  </si>
  <si>
    <t>Bridge over troubled waters</t>
  </si>
  <si>
    <t>Eyes like yours</t>
  </si>
  <si>
    <t>Katakan</t>
  </si>
  <si>
    <t>Persian Traditional</t>
  </si>
  <si>
    <t>Shania Twain</t>
  </si>
  <si>
    <t>Spice Girls</t>
  </si>
  <si>
    <t>Star Music</t>
  </si>
  <si>
    <t>Stefan Bănica Jr.</t>
  </si>
  <si>
    <t>Cel de acum</t>
  </si>
  <si>
    <t>TanzAlarmKids</t>
  </si>
  <si>
    <t>Kika Tanzalarm 9</t>
  </si>
  <si>
    <t>Un Lobo en La Noche</t>
  </si>
  <si>
    <t>Las Cosas que He Visto</t>
  </si>
  <si>
    <t>Un Alma Desnuda</t>
  </si>
  <si>
    <t>¡Brinca! II</t>
  </si>
  <si>
    <t>Sigue la Magia</t>
  </si>
  <si>
    <t>Navidad Mágica</t>
  </si>
  <si>
    <t>Superfantástico</t>
  </si>
  <si>
    <t>Taxi</t>
  </si>
  <si>
    <t>C</t>
  </si>
  <si>
    <t>Taylor Swift</t>
  </si>
  <si>
    <t>Thalia</t>
  </si>
  <si>
    <t>The Beach Boys</t>
  </si>
  <si>
    <t>The Beatles</t>
  </si>
  <si>
    <t>The Caribbeans</t>
  </si>
  <si>
    <t>The Cheeky Girls</t>
  </si>
  <si>
    <t>The Corrs</t>
  </si>
  <si>
    <t>The Police</t>
  </si>
  <si>
    <t>The Rolling Stones</t>
  </si>
  <si>
    <t>Timbiriche</t>
  </si>
  <si>
    <t>Timbiriche Rock Show</t>
  </si>
  <si>
    <t>Timbiriche IX</t>
  </si>
  <si>
    <t>Toy-Box</t>
  </si>
  <si>
    <t>Trem da Alegria</t>
  </si>
  <si>
    <t>Twinnies</t>
  </si>
  <si>
    <t>U2</t>
  </si>
  <si>
    <t>Vengaboys</t>
  </si>
  <si>
    <t>W (Double You)</t>
  </si>
  <si>
    <t>Whitney Houston</t>
  </si>
  <si>
    <t>Wolfgang Petry</t>
  </si>
  <si>
    <t>Xtreme Kids</t>
  </si>
  <si>
    <t>Voy a Gritar</t>
  </si>
  <si>
    <t>Xuxa</t>
  </si>
  <si>
    <t>Xegundo Xou da Xuxa</t>
  </si>
  <si>
    <t>XSPB 6 - Festa</t>
  </si>
  <si>
    <t>Yuri</t>
  </si>
  <si>
    <t>Zona Escolar</t>
  </si>
  <si>
    <t>3+2</t>
  </si>
  <si>
    <t>50 Cent</t>
  </si>
  <si>
    <t>Eurovision</t>
  </si>
  <si>
    <t>Iceland</t>
  </si>
  <si>
    <t>Austria</t>
  </si>
  <si>
    <t>Turkey</t>
  </si>
  <si>
    <t>Portugal</t>
  </si>
  <si>
    <t>Germany</t>
  </si>
  <si>
    <t>Spain</t>
  </si>
  <si>
    <t>The Netherlands</t>
  </si>
  <si>
    <t>Ukraine</t>
  </si>
  <si>
    <t>Greece</t>
  </si>
  <si>
    <t>Norway</t>
  </si>
  <si>
    <t>France</t>
  </si>
  <si>
    <t>Latvia</t>
  </si>
  <si>
    <t>Belgium</t>
  </si>
  <si>
    <t>Estonia</t>
  </si>
  <si>
    <t>Romania</t>
  </si>
  <si>
    <t>Sweden</t>
  </si>
  <si>
    <t>Denmark</t>
  </si>
  <si>
    <t>Finland</t>
  </si>
  <si>
    <t>Moldova</t>
  </si>
  <si>
    <t>Netherlands</t>
  </si>
  <si>
    <t>Alina Sorescu</t>
  </si>
  <si>
    <t>A.S.I.A.</t>
  </si>
  <si>
    <t>Cassa Loco</t>
  </si>
  <si>
    <t>Hi-Q</t>
  </si>
  <si>
    <t>Holograf</t>
  </si>
  <si>
    <t>TVO</t>
  </si>
  <si>
    <t>Muñequitas Elizabeth</t>
  </si>
  <si>
    <t>Princesitas y Haditas</t>
  </si>
  <si>
    <t>Fiesta Oeste</t>
  </si>
  <si>
    <t>Tiempo Magico</t>
  </si>
  <si>
    <t>Belle Perez</t>
  </si>
  <si>
    <t>Genre</t>
  </si>
  <si>
    <t>Bon Jovi</t>
  </si>
  <si>
    <t>Artist / band</t>
  </si>
  <si>
    <t>Years active</t>
  </si>
  <si>
    <t>Importance</t>
  </si>
  <si>
    <t>Genres</t>
  </si>
  <si>
    <t>Sales (mil)</t>
  </si>
  <si>
    <t>Artist type</t>
  </si>
  <si>
    <t>Diversity factor</t>
  </si>
  <si>
    <t>Final Score</t>
  </si>
  <si>
    <t>1997-2001</t>
  </si>
  <si>
    <t>Female solo</t>
  </si>
  <si>
    <t>2007-____</t>
  </si>
  <si>
    <t>Japan</t>
  </si>
  <si>
    <t>2008-____</t>
  </si>
  <si>
    <t>A</t>
  </si>
  <si>
    <t>1984-____</t>
  </si>
  <si>
    <t>Pop, rock, latino, children</t>
  </si>
  <si>
    <t>Wales</t>
  </si>
  <si>
    <t>1969-1992</t>
  </si>
  <si>
    <t>Rock&amp;roll</t>
  </si>
  <si>
    <t>Male solo</t>
  </si>
  <si>
    <t>1994-2001</t>
  </si>
  <si>
    <t>Mixed band</t>
  </si>
  <si>
    <t>1979-____</t>
  </si>
  <si>
    <t>Children, pop, country, reggae</t>
  </si>
  <si>
    <t>1985-1991</t>
  </si>
  <si>
    <t>Pop, rock, flamenco</t>
  </si>
  <si>
    <t>Female band</t>
  </si>
  <si>
    <t>2017-____</t>
  </si>
  <si>
    <t>1983-____</t>
  </si>
  <si>
    <t>Pop, rock, children</t>
  </si>
  <si>
    <t>1982-1994</t>
  </si>
  <si>
    <t>Pop, rock</t>
  </si>
  <si>
    <t>1992-2003</t>
  </si>
  <si>
    <t>Folk, rock</t>
  </si>
  <si>
    <t>Male band</t>
  </si>
  <si>
    <t>1994-____</t>
  </si>
  <si>
    <t>Country-eurodance</t>
  </si>
  <si>
    <t>2004-2009</t>
  </si>
  <si>
    <t>2004-____</t>
  </si>
  <si>
    <t>Pop, folk</t>
  </si>
  <si>
    <t>1982-____</t>
  </si>
  <si>
    <t>Sertaneja</t>
  </si>
  <si>
    <t>USA</t>
  </si>
  <si>
    <t>1989-____</t>
  </si>
  <si>
    <t>Canada</t>
  </si>
  <si>
    <t>2002-____</t>
  </si>
  <si>
    <t>2006-____</t>
  </si>
  <si>
    <t>1987-____</t>
  </si>
  <si>
    <t>Pop, children</t>
  </si>
  <si>
    <t>2000-2003</t>
  </si>
  <si>
    <t>Country, rock</t>
  </si>
  <si>
    <t>Rock, christian</t>
  </si>
  <si>
    <t>Pop, rock, latino</t>
  </si>
  <si>
    <t>1998-2003</t>
  </si>
  <si>
    <t>Techno, electronic</t>
  </si>
  <si>
    <t>2010-____</t>
  </si>
  <si>
    <t>Pop, latino</t>
  </si>
  <si>
    <t>2001-____</t>
  </si>
  <si>
    <t>2000-____</t>
  </si>
  <si>
    <t>1993-____</t>
  </si>
  <si>
    <t>Country, pop</t>
  </si>
  <si>
    <t>1996-____</t>
  </si>
  <si>
    <t>1993-2007</t>
  </si>
  <si>
    <t>Italy</t>
  </si>
  <si>
    <t>1968-____</t>
  </si>
  <si>
    <t>Pop-eurodance</t>
  </si>
  <si>
    <t>Techno</t>
  </si>
  <si>
    <t>2000-2010</t>
  </si>
  <si>
    <t>1985-1994</t>
  </si>
  <si>
    <t>1996-2003</t>
  </si>
  <si>
    <t>1998-____</t>
  </si>
  <si>
    <t>1975-1999</t>
  </si>
  <si>
    <t>2000-2001</t>
  </si>
  <si>
    <t>1986-2001</t>
  </si>
  <si>
    <t>1995-____</t>
  </si>
  <si>
    <t>1984-1992</t>
  </si>
  <si>
    <t>2012-____</t>
  </si>
  <si>
    <t>1998-2002</t>
  </si>
  <si>
    <t>1992-____</t>
  </si>
  <si>
    <t>1977-____</t>
  </si>
  <si>
    <t>1984-2002</t>
  </si>
  <si>
    <t>1999-2000</t>
  </si>
  <si>
    <t>Pop, flamenco</t>
  </si>
  <si>
    <t>1990-____</t>
  </si>
  <si>
    <t>2009-____</t>
  </si>
  <si>
    <t>1999-____</t>
  </si>
  <si>
    <t>2003-____</t>
  </si>
  <si>
    <t>1997-____</t>
  </si>
  <si>
    <t>Symphonic Metal</t>
  </si>
  <si>
    <t>2005-____</t>
  </si>
  <si>
    <t>Columbia</t>
  </si>
  <si>
    <t>1991-____</t>
  </si>
  <si>
    <t>Argentina</t>
  </si>
  <si>
    <t>1989-2006</t>
  </si>
  <si>
    <t>England</t>
  </si>
  <si>
    <t>2004-2006</t>
  </si>
  <si>
    <t>Pop, dance</t>
  </si>
  <si>
    <t>Dance, electronic</t>
  </si>
  <si>
    <t>Taiwan</t>
  </si>
  <si>
    <t>2000-2006</t>
  </si>
  <si>
    <t>1994-2000</t>
  </si>
  <si>
    <t>1991-2007</t>
  </si>
  <si>
    <t>Sertaneja, pop</t>
  </si>
  <si>
    <t>1975-____</t>
  </si>
  <si>
    <t>Jamaica</t>
  </si>
  <si>
    <t>1972-2009</t>
  </si>
  <si>
    <t>Pop, soul, funk, rhythm and blues</t>
  </si>
  <si>
    <t>Axe</t>
  </si>
  <si>
    <t>Paraguay</t>
  </si>
  <si>
    <t>Hip-hop</t>
  </si>
  <si>
    <t>Newage</t>
  </si>
  <si>
    <t>Artists that I have not rated their songs yet</t>
  </si>
  <si>
    <t>Australia</t>
  </si>
  <si>
    <t>Barbados</t>
  </si>
  <si>
    <t>R&amp;B, pop, reggae, hip-hip, dance</t>
  </si>
  <si>
    <t>1970-____</t>
  </si>
  <si>
    <t>Pop, christian, children</t>
  </si>
  <si>
    <t>Edson e Hudson</t>
  </si>
  <si>
    <t>1980-____</t>
  </si>
  <si>
    <t>1981-____</t>
  </si>
  <si>
    <t>Pop, R&amp;B</t>
  </si>
  <si>
    <t>Pop, soul, R&amp;B</t>
  </si>
  <si>
    <t>1977-1995</t>
  </si>
  <si>
    <t>1962-____</t>
  </si>
  <si>
    <t>Rock, pop-rock, rhythm and blues</t>
  </si>
  <si>
    <t>1968-1980</t>
  </si>
  <si>
    <t>Hard rock</t>
  </si>
  <si>
    <t>1965-____</t>
  </si>
  <si>
    <t>Mika</t>
  </si>
  <si>
    <t>1968-2011</t>
  </si>
  <si>
    <t>Pop, rock, soul</t>
  </si>
  <si>
    <t>1965-1995</t>
  </si>
  <si>
    <t>1960-1970</t>
  </si>
  <si>
    <t>Rock, pop</t>
  </si>
  <si>
    <t>1977-1986</t>
  </si>
  <si>
    <t>Punk, rock</t>
  </si>
  <si>
    <t>Rock, blues, rock&amp;roll</t>
  </si>
  <si>
    <t>England, Isle of Man, Australia</t>
  </si>
  <si>
    <t>1958-2003</t>
  </si>
  <si>
    <t>1969-____</t>
  </si>
  <si>
    <t>1976-____</t>
  </si>
  <si>
    <t>Rock, alterative rock</t>
  </si>
  <si>
    <t>1988-____</t>
  </si>
  <si>
    <t>1982-1988</t>
  </si>
  <si>
    <t>Pop latino, mariachi</t>
  </si>
  <si>
    <t>BZN</t>
  </si>
  <si>
    <t>1966-2007</t>
  </si>
  <si>
    <t>Pop, pop-rock, schlager</t>
  </si>
  <si>
    <t>Puerto Rico</t>
  </si>
  <si>
    <t>1977-2009</t>
  </si>
  <si>
    <t>R&amp;B, pop-rock</t>
  </si>
  <si>
    <t>Pop, latin</t>
  </si>
  <si>
    <t>1998-2000</t>
  </si>
  <si>
    <t>1978-____</t>
  </si>
  <si>
    <t>Phoneix</t>
  </si>
  <si>
    <t>Voltaj</t>
  </si>
  <si>
    <t>Andy Y Lucas</t>
  </si>
  <si>
    <t>Latino, salsa</t>
  </si>
  <si>
    <t>Pop-rock, R&amp;B, reggae</t>
  </si>
  <si>
    <t>1972-1982</t>
  </si>
  <si>
    <t>Hip hop</t>
  </si>
  <si>
    <t>R&amp;B, pop, hip-hop</t>
  </si>
  <si>
    <t>Rock, pop-rock</t>
  </si>
  <si>
    <t>R&amp;B, pop, soul</t>
  </si>
  <si>
    <t>Female single</t>
  </si>
  <si>
    <t>1971-____</t>
  </si>
  <si>
    <t>Rock, country-rock</t>
  </si>
  <si>
    <t>1953-1977</t>
  </si>
  <si>
    <t>Rock &amp; roll, country, blues</t>
  </si>
  <si>
    <t>1985-____</t>
  </si>
  <si>
    <t>1986-____</t>
  </si>
  <si>
    <t>1957-2017</t>
  </si>
  <si>
    <t>Linkin Park</t>
  </si>
  <si>
    <t>Alternative rock</t>
  </si>
  <si>
    <t>R&amp;B, pop, hip-hop, soul</t>
  </si>
  <si>
    <t>Heavy metal</t>
  </si>
  <si>
    <t>2011-____</t>
  </si>
  <si>
    <t>1961-1998</t>
  </si>
  <si>
    <t>1977-2012</t>
  </si>
  <si>
    <t>R&amp;B, pop, soul, gospel</t>
  </si>
  <si>
    <t>Tatiana pop-rock era (1984-1994)</t>
  </si>
  <si>
    <t>Tatiana first children era (1995-2000)</t>
  </si>
  <si>
    <t>Tatiana second children era (2002-present)</t>
  </si>
  <si>
    <t>I started watching Eurovision Song Contest in 2004 and stopped in 2007. It turned uninteresting.</t>
  </si>
  <si>
    <t>Sample for formula calculation</t>
  </si>
  <si>
    <t>10 songs with good rating 16-15-14-13-12</t>
  </si>
  <si>
    <t>10 songs with average rating 10-9-8-7-6</t>
  </si>
  <si>
    <t>10 songs with bad rating 4-3-2-1-0</t>
  </si>
  <si>
    <t>10 songs with mixed rating 16-12-8-4-0</t>
  </si>
  <si>
    <t>10 songs with mixed rating 16-0</t>
  </si>
  <si>
    <t>Top best albums</t>
  </si>
  <si>
    <t>Length</t>
  </si>
  <si>
    <t>Pop, reggae</t>
  </si>
  <si>
    <t>Teoalida's Music Database - Song rating distribution</t>
  </si>
  <si>
    <t>Main artists</t>
  </si>
  <si>
    <t>Temporary / incomplete artists</t>
  </si>
  <si>
    <t>IDEAL distribution curve (2005-2012)</t>
  </si>
  <si>
    <t>Current distribution curve</t>
  </si>
  <si>
    <t>How my hobby for music started</t>
  </si>
  <si>
    <t>The idea of creating an Excel music database</t>
  </si>
  <si>
    <t>In 2005, thanks to the internet connection, access to internet music stores and filesharing networks, I could get information about artists and complete discographies, with album names and release date, I decided that is the time to start making a serious music database.</t>
  </si>
  <si>
    <t>Songs rating system</t>
  </si>
  <si>
    <t>Artist ranking system</t>
  </si>
  <si>
    <t>Total songs value</t>
  </si>
  <si>
    <t>Average rating</t>
  </si>
  <si>
    <t>Total songs</t>
  </si>
  <si>
    <t>Number of songs with rating 0-16</t>
  </si>
  <si>
    <t>Score</t>
  </si>
  <si>
    <t>Rank</t>
  </si>
  <si>
    <t>Details</t>
  </si>
  <si>
    <t>General</t>
  </si>
  <si>
    <t>Décor</t>
  </si>
  <si>
    <t>Video rating</t>
  </si>
  <si>
    <t>Song rating</t>
  </si>
  <si>
    <t>Album URL</t>
  </si>
  <si>
    <t>Source</t>
  </si>
  <si>
    <t>Artist &amp; Song</t>
  </si>
  <si>
    <t>Addict</t>
  </si>
  <si>
    <t>Music Database is an original project "Made by Teoalida" to organize my music and show to everyone what are my musical preferences in the style of a data scientist. I am listening music (mp3 files downloaded from internet, or more recently Apple Music and Spotify), review and rate  each song from 0 to 16, then use complex mathematical formulas to calculate scores and rank best artists, best albums, best music genres, etc.</t>
  </si>
  <si>
    <t>You can listen songs included in database by clicking Album URL (column C) and play 90-seconds previews in Apple Music. You can purchase full songs from Apple Music, listten for free on YouTube or Spotify, or do a google search to find pirated MP3 files for download.</t>
  </si>
  <si>
    <r>
      <t xml:space="preserve">Copyright 2005-2021 © </t>
    </r>
    <r>
      <rPr>
        <b/>
        <u/>
        <sz val="14"/>
        <color rgb="FF0000FF"/>
        <rFont val="Arial"/>
        <family val="2"/>
        <charset val="238"/>
      </rPr>
      <t>www.teoalida.com/database/music</t>
    </r>
  </si>
  <si>
    <t>Ranking of artists with at least 10 rated songs</t>
  </si>
  <si>
    <t>Angélica 1994</t>
  </si>
  <si>
    <t>Ana Celia y su Show de Dulces</t>
  </si>
  <si>
    <t>¡Hola! Que Tal</t>
  </si>
  <si>
    <t>Autos, Moda y Rock and Roll</t>
  </si>
  <si>
    <t>Sábado à Noite</t>
  </si>
  <si>
    <t>Ranking by music genre</t>
  </si>
  <si>
    <t>Eurovision 2003</t>
  </si>
  <si>
    <t>Eurovision 2004</t>
  </si>
  <si>
    <t>Eurovision 2005</t>
  </si>
  <si>
    <t>Eurovision 2006</t>
  </si>
  <si>
    <t>Eurovision 2007</t>
  </si>
  <si>
    <t>Junior Eurovision 2003</t>
  </si>
  <si>
    <t>Junior Eurovision 2004</t>
  </si>
  <si>
    <t>Junior Eurovision 2005</t>
  </si>
  <si>
    <t>Junior Eurovision 2006</t>
  </si>
  <si>
    <t>Junior Eurovision 2007</t>
  </si>
  <si>
    <t>Eurovision 2002</t>
  </si>
  <si>
    <t>Eurovision 2008</t>
  </si>
  <si>
    <t>Eurovision 2009</t>
  </si>
  <si>
    <t>Eurovision 2010</t>
  </si>
  <si>
    <t>Junior Eurovision 2008</t>
  </si>
  <si>
    <t>Junior Eurovision 2009</t>
  </si>
  <si>
    <t>Junior Eurovision 2010</t>
  </si>
  <si>
    <t>By Teoalida</t>
  </si>
  <si>
    <t>Album &amp; genre</t>
  </si>
  <si>
    <t>Tatiana*</t>
  </si>
  <si>
    <t>TanzalarmKids</t>
  </si>
  <si>
    <t>Musicals</t>
  </si>
  <si>
    <t>IDEAL distribution curve (2003-present)</t>
  </si>
  <si>
    <t>5 stars</t>
  </si>
  <si>
    <t>4 stars</t>
  </si>
  <si>
    <t>3 stars</t>
  </si>
  <si>
    <t>2 stars</t>
  </si>
  <si>
    <t>1 star</t>
  </si>
  <si>
    <t>TOTAL</t>
  </si>
  <si>
    <t>Equivalent stars</t>
  </si>
  <si>
    <t>Rating by Teoalida</t>
  </si>
  <si>
    <t>Current distribution</t>
  </si>
  <si>
    <t>Ideal distribution</t>
  </si>
  <si>
    <t>Rating</t>
  </si>
  <si>
    <t>sound 3</t>
  </si>
  <si>
    <t>sound 2</t>
  </si>
  <si>
    <t>sound 1</t>
  </si>
  <si>
    <t>sound 0</t>
  </si>
  <si>
    <t>voice 4</t>
  </si>
  <si>
    <t>voice 3</t>
  </si>
  <si>
    <t>voice 2</t>
  </si>
  <si>
    <t>voice 1</t>
  </si>
  <si>
    <t>voice 0</t>
  </si>
  <si>
    <t>mix 4</t>
  </si>
  <si>
    <t>mix 3</t>
  </si>
  <si>
    <t>mix 2</t>
  </si>
  <si>
    <t>mix 1</t>
  </si>
  <si>
    <t>mix 0</t>
  </si>
  <si>
    <t>addiction 4</t>
  </si>
  <si>
    <t>addiction 3</t>
  </si>
  <si>
    <t>addiction 2</t>
  </si>
  <si>
    <t>addiction 1</t>
  </si>
  <si>
    <t>addiction 0</t>
  </si>
  <si>
    <t>sound 4</t>
  </si>
  <si>
    <t>rating 16</t>
  </si>
  <si>
    <t>rating 15</t>
  </si>
  <si>
    <t>rating 14</t>
  </si>
  <si>
    <t>rating 13</t>
  </si>
  <si>
    <t>rating 12</t>
  </si>
  <si>
    <t>rating 11</t>
  </si>
  <si>
    <t>rating 10</t>
  </si>
  <si>
    <t>rating 9</t>
  </si>
  <si>
    <t>rating 8</t>
  </si>
  <si>
    <t>rating 7</t>
  </si>
  <si>
    <t>rating 6</t>
  </si>
  <si>
    <t>rating 5</t>
  </si>
  <si>
    <t>rating 4</t>
  </si>
  <si>
    <t>rating 3</t>
  </si>
  <si>
    <t>rating 2</t>
  </si>
  <si>
    <t>rating 1</t>
  </si>
  <si>
    <t>rating 0</t>
  </si>
  <si>
    <t>Number of songs</t>
  </si>
  <si>
    <r>
      <t xml:space="preserve">Copyright 2005-2021 © </t>
    </r>
    <r>
      <rPr>
        <b/>
        <u/>
        <sz val="14"/>
        <color rgb="FF0000FF"/>
        <rFont val="Arial"/>
        <family val="2"/>
      </rPr>
      <t>www.teoalida.com/database/music</t>
    </r>
  </si>
  <si>
    <t>Statistics by year released</t>
  </si>
  <si>
    <t>Artists / bands that I added in database for purpose of rating their songs, but I was not very interested in them or I had trouble finding their complete discographies in mp3 format, so they remained in database but without having songs rated. In 2019 I added in database most of best selling artists (over 100 million sales) regardless I am interested or not to rate their songs.</t>
  </si>
  <si>
    <t>Populară (Romania)</t>
  </si>
  <si>
    <t>First time I used Excel to organize and rate songs was in 2002, but current project is started in 2005 (at 16 years old) and as 2021 contains over 7000 rated songs. It does NOT contain every possible song released, nor Billboard Hot 100 or other official music charts, instead it contains complete discography of my favorite artists / bands, plus a selection of famous artists / bands representative for each region of the world and each music genre.</t>
  </si>
  <si>
    <t>2px line bottom</t>
  </si>
  <si>
    <t>2px line top</t>
  </si>
  <si>
    <t>1px line top</t>
  </si>
  <si>
    <t>Sub-artist</t>
  </si>
  <si>
    <t>1px border top</t>
  </si>
  <si>
    <t>2px border bottom</t>
  </si>
  <si>
    <t>2px border top</t>
  </si>
  <si>
    <t>10 songs with average to bad rating 9-0</t>
  </si>
  <si>
    <t>10 songs with average to good rating 16-7</t>
  </si>
  <si>
    <t>10 songs with average to bad rating 8-7-6-5-4</t>
  </si>
  <si>
    <t>10 songs with average to good rating 13-12-11-10-9</t>
  </si>
  <si>
    <t>10 songs with average rating 12-4</t>
  </si>
  <si>
    <t>Songs value</t>
  </si>
  <si>
    <t>Songs number</t>
  </si>
  <si>
    <t>Rated songs</t>
  </si>
  <si>
    <t>Rated songs breakdown</t>
  </si>
  <si>
    <t>https://music.apple.com/us/album/candy-racer/1585781878</t>
  </si>
  <si>
    <t>https://is5-ssl.mzstatic.com/image/thumb/Music115/v4/ba/9c/56/ba9c5603-94fb-5853-fa21-3a462ac38c25/COCP-41613.jpg/1200x1200bf-60.jpg</t>
  </si>
  <si>
    <t>De.Ba.Ya.Shi. 2021</t>
  </si>
  <si>
    <t>Candy Racer</t>
  </si>
  <si>
    <t>℗ 2021 KRK LAB</t>
  </si>
  <si>
    <t>Dodonpa</t>
  </si>
  <si>
    <t>Kamaitachi</t>
  </si>
  <si>
    <t>Gentenkaihi</t>
  </si>
  <si>
    <t>Kimigaiinekuretara</t>
  </si>
  <si>
    <t>Gum Gum Girl</t>
  </si>
  <si>
    <t>Perfect Oneisan</t>
  </si>
  <si>
    <t>Jumping Up</t>
  </si>
  <si>
    <t>Natsuiro Flower</t>
  </si>
  <si>
    <t>World Fabrication</t>
  </si>
  <si>
    <t>https://music.apple.com/us/album/japamyu/1434677943</t>
  </si>
  <si>
    <t>https://is4-ssl.mzstatic.com/image/thumb/Music128/v4/65/c6/c6/65c6c662-90be-83e5-0ac8-22adac3bd9b9/190295553760.jpg/1200x1200bf-60.jpg</t>
  </si>
  <si>
    <t>Sai &amp;amp; Co (Japamyu Edit)</t>
  </si>
  <si>
    <t>https://music.apple.com/us/album/pika-pika-fantajin/899222675</t>
  </si>
  <si>
    <t>https://is3-ssl.mzstatic.com/image/thumb/Music3/v4/3f/b5/e2/3fb5e2f4-273e-9904-19f1-8a694d2cadbd/825646248971.jpg/1200x1200bf-60.jpg</t>
  </si>
  <si>
    <t>https://music.apple.com/us/album/nanda-collection/656650607</t>
  </si>
  <si>
    <t>https://is3-ssl.mzstatic.com/image/thumb/Music124/v4/e5/3f/08/e53f08af-779c-6712-dd56-4d4ea299f520/825646432158.jpg/1200x1200bf-60.jpg</t>
  </si>
  <si>
    <t>https://music.apple.com/us/album/pamyupamyurevolution/525309448</t>
  </si>
  <si>
    <t>https://is3-ssl.mzstatic.com/image/thumb/Music124/v4/26/52/33/26523379-56da-8765-35a8-baac79896055/825646587964.jpg/1200x1200bf-60.jpg</t>
  </si>
  <si>
    <t>https://music.apple.com/us/album/%E3%82%82%E3%81%97%E3%82%82%E3%81%97%E5%8E%9F%E5%AE%BF/453461911</t>
  </si>
  <si>
    <t>https://is4-ssl.mzstatic.com/image/thumb/Music114/v4/5c/61/2f/5c612fab-a339-c73d-effa-421af12dfe32/mzi.bwctlpjm.jpg/1200x1200bf-60.jpg</t>
  </si>
  <si>
    <t>https://music.apple.com/us/album/gentenkaihi-single/1580017242</t>
  </si>
  <si>
    <t>https://is3-ssl.mzstatic.com/image/thumb/Music125/v4/53/0e/e7/530ee7e2-8f40-53e4-8229-e9188c884309/COKM-43436.jpg/1200x1200bf-60.jpg</t>
  </si>
  <si>
    <t>Gentenkaihi - Single</t>
  </si>
  <si>
    <t>Gentenkaihi (Instrumental)</t>
  </si>
  <si>
    <t>https://music.apple.com/us/album/gum-gum-girl-single/1549180110</t>
  </si>
  <si>
    <t>https://is4-ssl.mzstatic.com/image/thumb/Music124/v4/42/79/5b/42795be0-1355-66c0-bcfe-13050f98aa35/810012538749.png/1200x1200bf-60.jpg</t>
  </si>
  <si>
    <t>Gum Gum Girl - Single</t>
  </si>
  <si>
    <t>℗ 2021 KRK LAB, under exclusive license to Dim Mak Records, Inc.</t>
  </si>
  <si>
    <t>Gum Gum Girl (Instrumental)</t>
  </si>
  <si>
    <t>https://music.apple.com/us/album/ninja-re-bang-bang-steve-aoki-remix-single/1517004879</t>
  </si>
  <si>
    <t>https://is1-ssl.mzstatic.com/image/thumb/Music123/v4/1e/7c/6f/1e7c6ff7-5b44-fa6e-4c2d-b6145ee2f48a/810012536004.png/1200x1200bf-60.jpg</t>
  </si>
  <si>
    <t>Ninja Re Bang Bang (Steve Aoki Remix)</t>
  </si>
  <si>
    <t>Ninja Re Bang Bang (Steve Aoki Remix) - Single</t>
  </si>
  <si>
    <t>℗ 2020 Asobi Music Co. LTD, under exclusive license to Dim Mak Records, Inc.</t>
  </si>
  <si>
    <t>https://music.apple.com/us/album/%E3%81%8D%E3%81%BF%E3%81%8C%E3%81%84%E3%81%84%E3%81%AD%E3%81%8F%E3%82%8C%E3%81%9F%E3%82%89-single/1459220817</t>
  </si>
  <si>
    <t>https://is2-ssl.mzstatic.com/image/thumb/Music123/v4/70/ba/d7/70bad77c-09bd-03fc-ed05-0ef0ac3702e5/dj.cnvbzhls.jpg/1200x1200bf-60.jpg</t>
  </si>
  <si>
    <t>きみがいいねくれたら</t>
  </si>
  <si>
    <t>きみがいいねくれたら - Single</t>
  </si>
  <si>
    <t>℗ 2019 Kimigaiinekuretara</t>
  </si>
  <si>
    <t>https://music.apple.com/us/album/kizunami-single/1435061494</t>
  </si>
  <si>
    <t>https://is4-ssl.mzstatic.com/image/thumb/Music118/v4/51/68/00/5168008d-a605-a9cf-912d-95ff02437a69/190295553760.jpg/1200x1200bf-60.jpg</t>
  </si>
  <si>
    <t>https://music.apple.com/us/album/kimino-mikata-single/1356567744</t>
  </si>
  <si>
    <t>https://is3-ssl.mzstatic.com/image/thumb/Music128/v4/9d/04/3a/9d043aa1-5ef6-5066-3a19-151a792152db/190295653712.jpg/1200x1200bf-60.jpg</t>
  </si>
  <si>
    <t>https://music.apple.com/us/album/easta-ep/1216766612</t>
  </si>
  <si>
    <t>https://is4-ssl.mzstatic.com/image/thumb/Music111/v4/21/84/2a/21842af9-507b-3cb2-a46d-246836c0fb72/190295826062.jpg/1200x1200bf-60.jpg</t>
  </si>
  <si>
    <t>Sai &amp;amp; Co (Extended Mix)</t>
  </si>
  <si>
    <t>https://music.apple.com/us/album/harajuku-iyahoi-single/1188273845</t>
  </si>
  <si>
    <t>https://is3-ssl.mzstatic.com/image/thumb/Music111/v4/18/9a/da/189adaf0-cacb-885b-9c1b-e7ca6f498c6b/190295863708.jpg/1200x1200bf-60.jpg</t>
  </si>
  <si>
    <t>https://music.apple.com/us/album/%E6%9C%80-%E9%AB%98-ep/1098010290</t>
  </si>
  <si>
    <t>https://is2-ssl.mzstatic.com/image/thumb/Music49/v4/80/8d/0e/808d0e3b-2f5f-96b3-decb-329918d35d65/190295973889.jpg/1200x1200bf-60.jpg</t>
  </si>
  <si>
    <t>Sai &amp;amp; Co</t>
  </si>
  <si>
    <t>Sai &amp;amp; Co - EP</t>
  </si>
  <si>
    <t>Sai &amp;amp; Co (Instrumental)</t>
  </si>
  <si>
    <t>https://music.apple.com/us/album/%E3%82%82%E3%82%93%E3%81%A0%E3%81%84%E3%82%AC%E3%83%BC%E3%83%AB/969968873</t>
  </si>
  <si>
    <t>https://is1-ssl.mzstatic.com/image/thumb/Music1/v4/a2/7f/99/a27f9998-f769-81b0-d40b-2145eeda41c4/825646140862.jpg/1200x1200bf-60.jpg</t>
  </si>
  <si>
    <t>https://music.apple.com/us/album/%E3%81%8D%E3%82%89%E3%81%8D%E3%82%89%E3%82%AD%E3%83%A9%E3%83%BC-single/882533699</t>
  </si>
  <si>
    <t>https://is3-ssl.mzstatic.com/image/thumb/Music6/v4/63/ee/07/63ee07f6-172f-9679-a246-f3da767eab0a/825646258253.jpg/1200x1200bf-60.jpg</t>
  </si>
  <si>
    <t>https://music.apple.com/us/album/%E3%82%86%E3%82%81%E3%81%AE%E3%81%AF%E3%81%98%E3%81%BE%E3%82%8A%E3%82%93%E3%82%8A%E3%82%93-ep/818674356</t>
  </si>
  <si>
    <t>https://is1-ssl.mzstatic.com/image/thumb/Music4/v4/b1/ed/03/b1ed03ae-6102-c6cc-be0c-40b6db7ee389/825646321209.jpg/1200x1200bf-60.jpg</t>
  </si>
  <si>
    <t>https://music.apple.com/us/album/invader-invader-single/642203950</t>
  </si>
  <si>
    <t>https://is4-ssl.mzstatic.com/image/thumb/Music2/v4/01/21/72/012172ef-6774-3471-4fa5-988b7b27e6b4/825646447381.jpg/1200x1200bf-60.jpg</t>
  </si>
  <si>
    <t>https://music.apple.com/us/album/ninja-re-bang-bang-ep/624740978</t>
  </si>
  <si>
    <t>https://is5-ssl.mzstatic.com/image/thumb/Music/v4/39/84/ef/3984efb2-5562-e9e4-c867-80bea1cb9e96/825646460427.jpg/1200x1200bf-60.jpg</t>
  </si>
  <si>
    <t>https://music.apple.com/us/album/kimini-100-percent-furisodeshon-single/593338427</t>
  </si>
  <si>
    <t>https://is1-ssl.mzstatic.com/image/thumb/Music/v4/68/27/a5/6827a53c-1f68-7c10-32a9-b311ce0c031e/825646475162.jpg/1200x1200bf-60.jpg</t>
  </si>
  <si>
    <t>https://music.apple.com/us/album/kimini-100-percent-anime-version-single/581768413</t>
  </si>
  <si>
    <t>https://is5-ssl.mzstatic.com/image/thumb/Music/v4/8c/e4/8d/8ce48d9f-a74f-3ccf-b5dd-a7defa1e5b86/A10302B00017459652.jpg/1200x1200bf-60.jpg</t>
  </si>
  <si>
    <t>https://music.apple.com/us/album/tsukematsukeru-ep/489650215</t>
  </si>
  <si>
    <t>https://is1-ssl.mzstatic.com/image/thumb/Music/1a/0d/68/mzi.cljtntym.jpg/1200x1200bf-60.jpg</t>
  </si>
  <si>
    <t>C-Pop</t>
  </si>
  <si>
    <t>In 1998 we replaced our 486 computer (200 MB hard disk and Windows 3.1) with an AMD K6-2 333 Mhz (4.3 GB hard disk and Windows 95) that allowed multimedia, my dad brought from friends some CDs with mp3 songs, mostly pop and rock songs from 1960s to 1990s, and made a selection of songs according his own preferences, unfortunately deleting many songs that I liked. The he burned the selected songs on 2 CDs. I had no rights to decide what to listen, only parents were putting music in our home, and for many years, my dad's songs selection was the only music I was listening. I wonder, if I did not had these restrictive parents, were my music preferences different today?</t>
  </si>
  <si>
    <t>Out of my dad selection, I also made own selection of few dozens songs which I was listening only when I was home alone.</t>
  </si>
  <si>
    <t>My family gave me some freedom since 2003, I started listening music anytime I wanted, and soon I got bored by the playlist of few dozens songs, I was desperate to get more music, and started recording via TV-Tuner (ending in having lots of songs in bad quality recording). I wanted more songs from certain artists, I went to music stores in the city but my parents did not agreed to pay money for music CDs.</t>
  </si>
  <si>
    <t>In November 2004 I accidentally turned TV on during Junior Eurovision Song Contest, won by Maria Isabel. In 2005 we connected to internet so I was able to download music freely for first time using DC++ file sharing network (YouTube was not yet launched), the first songs downloaded were Maria Isabel's 2 albums and 2 more children artists discovered while looking for Maria Isabel: 3+2 and Danna Paola, additional songs from the artists I already had songs (Aqua, Shakira, Shakin Stevens, Thalia), also originals of about 100 songs recorded from TV in bad quality.</t>
  </si>
  <si>
    <t>In 2006 while looking on Youtube for Danna Paola I found accidentally a video featuring Tatiana, so I started looking for Tatiana music too, on ARES (file sharing software popular in Latin America) and direct downloads (like MegaUpload) and by this way I downloaded also Fandango, Flans, Timbiriche, R.B.D, and got addicted to Mexican 1980s-1990s pop-rock. In 2008 I had 3000+ songs of which 30% being from Mexico. Tatiana remaining my all-time favorite even in 2013. In the same time I started watching Mexican TV shows and I learned Spanish.</t>
  </si>
  <si>
    <t>Some local friends, the ones who know me in real life or the internet friends I showed my favorite songs, blamed me for listening shit music that cannot be understood, they also said that I should be MAD to create this Excel database, and suggested me to stop because is most useless thing ever seen. What is the problem if I rarely listen music from my own country? If I speak 4 languages and listen music in languages unknown for them but also languages unknown for me, does not mean that the music is bad? I love collecting music sung in as many languages possible and I do not always care about the lyrics.</t>
  </si>
  <si>
    <t>The idea of using Excel to make table with songs, and rate each song, dates back from 2002. I added in WinAmp all songs brought by my dad in computer, clicked "generate HTML playlist" and copied into Excel, then added a numerical rating. Database had just artist name, song name and rating. No genre or release year, and was not a complete discography for any artist.</t>
  </si>
  <si>
    <t>In 2005 iTunes was the biggest music store and I could copy-paste whole album's table of song with just few clicks, so columns in my database matched columns in iTunes. By 2009, the music database reached over 4000 rated songs, after which I continued to add new songs at slower rate. iTunes app was redesigned in 2010, copy-pasting whole album was no longer possible so I had to copy songs name one by one. Database also contains albums sourced from other websites if they are not available on iTunes, as well as names of mp3 files found on the internet (possible incorrect spelling).</t>
  </si>
  <si>
    <t>I did not intended to include ALL songs from my computer, nor to reach certain number of songs in database within specified deadline. I just added artist by artist at random basis, originally adding only my favorite artists (most of them having short music career), and since 2008 I paid attention to famous artists, adding in database a selection of artists representative for every region of world and every genre of music.</t>
  </si>
  <si>
    <t>To rate each song, is enough to listen 30-second preview on iTunes, but I prefer to rate only when I download full songs.</t>
  </si>
  <si>
    <t>I was looking for more diversity, so since 2009 I also downloaded music from other Latin American countries, and got addicted to Brazil country music as well as 3 big artists hosting children shows (Angelica, Eliana, Xuxa), which generated bad comments from my overseas friends (are you retarded? why do you listen to children music?), by this way in just one year I learned Portuguese to the level I am able to understand lyrics of any song. I also downloaded American country music (Alan Jackson, Garth Brooks, Shania Twain, Taylor Swift, etc), British, French, German, Italian pop, rock and folk (ABBA, Al Bano &amp; Romina Power, Alizee, Andrea Berg, Ricchi e Poveri, etc), Japanese and Chinese pop music (many small artists), I liked all them but none caused long-term addiction until 2013 discovery of Kyary Pamyu Pamyu. There is also music that I can't tolerate: Arabic and Indian music, and most of hip-hop music.</t>
  </si>
  <si>
    <t>In 2002 being fascinated by Base-16 numbering system, I rated songs from 0 to 15 (originally lower values being better, but in 2016 I inverted the ratings, making higher values better).</t>
  </si>
  <si>
    <t>In 2004 I split up rating into 4 categories, each having 5 possible values (from 0 to 4) so total rating range now from 0 to 16 (17 possible values, which is my birthday and my favorite number), distributed like an asymmetric Gaussian curve.</t>
  </si>
  <si>
    <t>Sound: I love instrumental diversity and guitars. Some rock and country songs achieve 4 in this category, pop songs are around 1-3, while hip-hop songs get 0.</t>
  </si>
  <si>
    <t>Voice: I love nice voice and lyrics diversity, but I don't care about the lyrics content. The songs sung in languages unknown by me or artificial languages can win rating 4 too. Repeating lyrics lower rating, instrumental songs get 0.</t>
  </si>
  <si>
    <t>Mix: I love songs with continuous and fast rhythm. Some dance songs achieve 4 in this category. most rock songs have rating 2-3, most pop songs have rating 1-3, slow songs or bad mixed songs gets rating 0.</t>
  </si>
  <si>
    <t>Addiction: some songs makes me to listen them again and again for hours, they win rating 4 in this category, they are bubblegum dance, Japanese pop as well as songs from children show of Latin America (this is what attract negative comments from my friends, that I listen childish music, music for retarded people, etc). Rock and country despite of winning in other categories, makes me bored after listening few times so they have rating 1-2, while the louder songs like hard rock or hip-hop causing pain in my ears that I cannot listen a song until its end have rating 0 (addiction rating cannot be determined quickly and sometimes I modify it after days or months).</t>
  </si>
  <si>
    <t>My everyday playlist is composed by songs rated from 12 to 16, temporarily including songs with rating 8-11 which I keep if addiction rating is 3 or higher. This create a playlist of about 20% of songs included in database.</t>
  </si>
  <si>
    <t>The 0-16 ratings can be easily converted to the more popular 5-star system:</t>
  </si>
  <si>
    <t>5 stars = rating 16-13 = 7% of songs</t>
  </si>
  <si>
    <t>4 stars = rating 10-12 = 23% of songs</t>
  </si>
  <si>
    <t>3 stars = rating 7-9 = 30% of songs</t>
  </si>
  <si>
    <t>2 stars = rating 4-6 = 25% of songs</t>
  </si>
  <si>
    <t>1 stars = rating 0-3 = 15% of songs</t>
  </si>
  <si>
    <t>Once I rated 1000 songs in 2005 I used the average ratings to rank artists, but there was a problem: artists with long career have many bad songs compared with artists releasing just few songs, making small artists to rank at top while famous artists occupied last places.</t>
  </si>
  <si>
    <t>In 2006 I added columns for number of songs and the total value of songs, and used a formula to calculate a SCORE for each artist: song value is 16 divided by every rating, a song rated 0 have value 1, a song rated 8 have value 2, a song rated 12 have value 4, a song rated 14 have value 8 (inverted binary logarithms), exception for rating 1 which have value 12 and rating 0 which have value 16.</t>
  </si>
  <si>
    <t>In 2008 I further improved the SCORE by adding the diversity factor: total value of songs divided by number of songs divided by average song rating, sum resulted square rooted and multiplied by 2, resulting a number between 1 and 1.5. Artists having diversity, few good songs in a total of mostly bad songs, are helped by having higher multiply factor than the artists who have all songs at same medium rating.</t>
  </si>
  <si>
    <t>How the score is calculated: average song rating (ranging from 0 to 16) multiplied with 4 (I can increase this multiply factor to boost artists with one but good album or reduce the multiply factor to boost artists with long career), plus square root of total value of songs (ranging 4 for one-album rappers to 30 for Tatiana's 20+ albums), sum of these 2 is multiplied with diversity factor which is between 1 and 1.5, them multiplied with 128 to get a nice-looking 4-digit score for all artists varying from 2500 to 9000+. This 4-digit score have no other meaning than classifying artist in top. Do not consider an artist with score 8000 to be two times better than an artist with score 4000.</t>
  </si>
  <si>
    <t>Pre-Release 44496</t>
  </si>
  <si>
    <t>Artists included in SAMPLE file (with working formulas)</t>
  </si>
</sst>
</file>

<file path=xl/styles.xml><?xml version="1.0" encoding="utf-8"?>
<styleSheet xmlns="http://schemas.openxmlformats.org/spreadsheetml/2006/main">
  <numFmts count="3">
    <numFmt numFmtId="164" formatCode="dd\ mmm\ yyyy"/>
    <numFmt numFmtId="165" formatCode="0.0000"/>
    <numFmt numFmtId="166" formatCode="#"/>
  </numFmts>
  <fonts count="10">
    <font>
      <b/>
      <sz val="10"/>
      <name val="Arial"/>
      <family val="2"/>
      <charset val="238"/>
    </font>
    <font>
      <b/>
      <sz val="10"/>
      <name val="Arial"/>
      <family val="2"/>
    </font>
    <font>
      <b/>
      <sz val="30"/>
      <name val="Arial"/>
      <family val="2"/>
    </font>
    <font>
      <b/>
      <sz val="20"/>
      <name val="Arial"/>
      <family val="2"/>
    </font>
    <font>
      <b/>
      <sz val="14"/>
      <name val="Arial"/>
      <family val="2"/>
      <charset val="238"/>
    </font>
    <font>
      <b/>
      <sz val="20"/>
      <name val="Arial"/>
      <family val="2"/>
      <charset val="238"/>
    </font>
    <font>
      <b/>
      <u/>
      <sz val="14"/>
      <color rgb="FF0000FF"/>
      <name val="Arial"/>
      <family val="2"/>
      <charset val="238"/>
    </font>
    <font>
      <b/>
      <sz val="14"/>
      <color theme="0"/>
      <name val="Arial"/>
      <family val="2"/>
      <charset val="238"/>
    </font>
    <font>
      <b/>
      <sz val="10"/>
      <color theme="0"/>
      <name val="Arial"/>
      <family val="2"/>
      <charset val="238"/>
    </font>
    <font>
      <b/>
      <u/>
      <sz val="14"/>
      <color rgb="FF0000FF"/>
      <name val="Arial"/>
      <family val="2"/>
    </font>
  </fonts>
  <fills count="20">
    <fill>
      <patternFill patternType="none"/>
    </fill>
    <fill>
      <patternFill patternType="gray125"/>
    </fill>
    <fill>
      <patternFill patternType="solid">
        <fgColor rgb="FFC0C0C0"/>
        <bgColor indexed="64"/>
      </patternFill>
    </fill>
    <fill>
      <patternFill patternType="solid">
        <fgColor rgb="FFFFC0FF"/>
        <bgColor indexed="64"/>
      </patternFill>
    </fill>
    <fill>
      <patternFill patternType="solid">
        <fgColor rgb="FFC0C0FF"/>
        <bgColor indexed="64"/>
      </patternFill>
    </fill>
    <fill>
      <patternFill patternType="solid">
        <fgColor rgb="FFC0FFFF"/>
        <bgColor indexed="64"/>
      </patternFill>
    </fill>
    <fill>
      <patternFill patternType="solid">
        <fgColor rgb="FFC0FFC0"/>
        <bgColor indexed="64"/>
      </patternFill>
    </fill>
    <fill>
      <patternFill patternType="solid">
        <fgColor rgb="FFFFFFC0"/>
        <bgColor indexed="64"/>
      </patternFill>
    </fill>
    <fill>
      <patternFill patternType="solid">
        <fgColor rgb="FFFFE0C0"/>
        <bgColor indexed="64"/>
      </patternFill>
    </fill>
    <fill>
      <patternFill patternType="solid">
        <fgColor rgb="FFFFC0C0"/>
        <bgColor indexed="64"/>
      </patternFill>
    </fill>
    <fill>
      <patternFill patternType="solid">
        <fgColor rgb="FFA0A0FF"/>
        <bgColor indexed="64"/>
      </patternFill>
    </fill>
    <fill>
      <patternFill patternType="solid">
        <fgColor rgb="FFA0FFFF"/>
        <bgColor indexed="64"/>
      </patternFill>
    </fill>
    <fill>
      <patternFill patternType="solid">
        <fgColor rgb="FFA0FFA0"/>
        <bgColor indexed="64"/>
      </patternFill>
    </fill>
    <fill>
      <patternFill patternType="solid">
        <fgColor rgb="FF800000"/>
        <bgColor indexed="64"/>
      </patternFill>
    </fill>
    <fill>
      <patternFill patternType="solid">
        <fgColor rgb="FF804000"/>
        <bgColor indexed="64"/>
      </patternFill>
    </fill>
    <fill>
      <patternFill patternType="solid">
        <fgColor rgb="FF808000"/>
        <bgColor indexed="64"/>
      </patternFill>
    </fill>
    <fill>
      <patternFill patternType="solid">
        <fgColor rgb="FF008000"/>
        <bgColor indexed="64"/>
      </patternFill>
    </fill>
    <fill>
      <patternFill patternType="solid">
        <fgColor rgb="FF008080"/>
        <bgColor indexed="64"/>
      </patternFill>
    </fill>
    <fill>
      <patternFill patternType="solid">
        <fgColor rgb="FF000080"/>
        <bgColor indexed="64"/>
      </patternFill>
    </fill>
    <fill>
      <patternFill patternType="solid">
        <fgColor rgb="FF800080"/>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2" borderId="0">
      <alignment horizontal="center" vertical="center"/>
    </xf>
  </cellStyleXfs>
  <cellXfs count="411">
    <xf numFmtId="0" fontId="0" fillId="2" borderId="0" xfId="0">
      <alignment horizontal="center" vertical="center"/>
    </xf>
    <xf numFmtId="0" fontId="1" fillId="2" borderId="0" xfId="0" applyFont="1" applyBorder="1" applyAlignment="1">
      <alignment horizontal="center" vertical="center"/>
    </xf>
    <xf numFmtId="0" fontId="1" fillId="2" borderId="0" xfId="0" applyNumberFormat="1" applyFont="1" applyBorder="1" applyAlignment="1">
      <alignment horizontal="center" vertical="center"/>
    </xf>
    <xf numFmtId="0" fontId="0" fillId="2" borderId="0" xfId="0" applyBorder="1">
      <alignment horizontal="center" vertical="center"/>
    </xf>
    <xf numFmtId="0" fontId="0" fillId="2" borderId="13" xfId="0" applyBorder="1">
      <alignment horizontal="center" vertical="center"/>
    </xf>
    <xf numFmtId="0" fontId="0" fillId="2" borderId="4" xfId="0" applyBorder="1">
      <alignment horizontal="center" vertical="center"/>
    </xf>
    <xf numFmtId="0" fontId="0" fillId="2" borderId="0" xfId="0" applyNumberFormat="1" applyProtection="1">
      <alignment horizontal="center" vertical="center"/>
    </xf>
    <xf numFmtId="0" fontId="0" fillId="2" borderId="0" xfId="0" applyNumberFormat="1" applyAlignment="1" applyProtection="1">
      <alignment horizontal="center" vertical="center"/>
    </xf>
    <xf numFmtId="0" fontId="0" fillId="2" borderId="0" xfId="0" applyAlignment="1">
      <alignment horizontal="centerContinuous" vertical="center" wrapText="1"/>
    </xf>
    <xf numFmtId="0" fontId="0" fillId="2" borderId="12" xfId="0" applyNumberFormat="1" applyBorder="1" applyProtection="1">
      <alignment horizontal="center" vertical="center"/>
    </xf>
    <xf numFmtId="0" fontId="0" fillId="2" borderId="12" xfId="0" applyBorder="1">
      <alignment horizontal="center" vertical="center"/>
    </xf>
    <xf numFmtId="0" fontId="0" fillId="2" borderId="0" xfId="0" applyNumberFormat="1" applyBorder="1" applyProtection="1">
      <alignment horizontal="center" vertical="center"/>
    </xf>
    <xf numFmtId="0" fontId="2" fillId="2" borderId="0" xfId="0" applyFont="1">
      <alignment horizontal="center" vertical="center"/>
    </xf>
    <xf numFmtId="0" fontId="3" fillId="2" borderId="0" xfId="0" applyFont="1">
      <alignment horizontal="center" vertical="center"/>
    </xf>
    <xf numFmtId="0" fontId="0" fillId="2" borderId="0" xfId="0" applyAlignment="1">
      <alignment horizontal="justify" vertical="center" wrapText="1"/>
    </xf>
    <xf numFmtId="0" fontId="0" fillId="2" borderId="0" xfId="0" applyAlignment="1">
      <alignment horizontal="centerContinuous" vertical="center"/>
    </xf>
    <xf numFmtId="0" fontId="1" fillId="7" borderId="6" xfId="0" applyFont="1" applyFill="1" applyBorder="1">
      <alignment horizontal="center" vertical="center"/>
    </xf>
    <xf numFmtId="0" fontId="1" fillId="5" borderId="6" xfId="0" applyFont="1" applyFill="1" applyBorder="1">
      <alignment horizontal="center" vertical="center"/>
    </xf>
    <xf numFmtId="0" fontId="1" fillId="4" borderId="6" xfId="0" applyFont="1" applyFill="1" applyBorder="1">
      <alignment horizontal="center" vertical="center"/>
    </xf>
    <xf numFmtId="164" fontId="1" fillId="6" borderId="6" xfId="0" applyNumberFormat="1" applyFont="1" applyFill="1" applyBorder="1">
      <alignment horizontal="center" vertical="center"/>
    </xf>
    <xf numFmtId="0" fontId="1" fillId="9" borderId="6" xfId="0" applyFont="1" applyFill="1" applyBorder="1" applyAlignment="1">
      <alignment horizontal="left" vertical="center"/>
    </xf>
    <xf numFmtId="0" fontId="1" fillId="7" borderId="6" xfId="0" applyFont="1" applyFill="1" applyBorder="1" applyAlignment="1">
      <alignment horizontal="left" vertical="center"/>
    </xf>
    <xf numFmtId="0" fontId="1" fillId="9" borderId="8" xfId="0" applyFont="1" applyFill="1" applyBorder="1" applyAlignment="1">
      <alignment horizontal="left" vertical="center"/>
    </xf>
    <xf numFmtId="45" fontId="1" fillId="7" borderId="8" xfId="0" applyNumberFormat="1" applyFont="1" applyFill="1" applyBorder="1">
      <alignment horizontal="center" vertical="center"/>
    </xf>
    <xf numFmtId="0" fontId="1" fillId="6" borderId="8" xfId="0" applyFont="1" applyFill="1" applyBorder="1" applyAlignment="1">
      <alignment horizontal="left" vertical="center"/>
    </xf>
    <xf numFmtId="0" fontId="1" fillId="5" borderId="8" xfId="0" applyFont="1" applyFill="1" applyBorder="1">
      <alignment horizontal="center" vertical="center"/>
    </xf>
    <xf numFmtId="0" fontId="1" fillId="4" borderId="8" xfId="0" applyFont="1" applyFill="1" applyBorder="1">
      <alignment horizontal="center" vertical="center"/>
    </xf>
    <xf numFmtId="0" fontId="1" fillId="9" borderId="5" xfId="0" applyFont="1" applyFill="1" applyBorder="1" applyAlignment="1">
      <alignment horizontal="left" vertical="center"/>
    </xf>
    <xf numFmtId="0" fontId="1" fillId="7" borderId="5" xfId="0" applyFont="1" applyFill="1" applyBorder="1" applyAlignment="1">
      <alignment horizontal="left" vertical="center"/>
    </xf>
    <xf numFmtId="0" fontId="1" fillId="10" borderId="5" xfId="0" applyFont="1" applyFill="1" applyBorder="1">
      <alignment horizontal="center" vertical="center"/>
    </xf>
    <xf numFmtId="0" fontId="1" fillId="3" borderId="5" xfId="0" applyFont="1" applyFill="1" applyBorder="1">
      <alignment horizontal="center" vertical="center"/>
    </xf>
    <xf numFmtId="0" fontId="0" fillId="7" borderId="16" xfId="0" applyFill="1" applyBorder="1" applyAlignment="1">
      <alignment horizontal="left" vertical="center"/>
    </xf>
    <xf numFmtId="0" fontId="0" fillId="7" borderId="14" xfId="0" applyFill="1" applyBorder="1">
      <alignment horizontal="center" vertical="center"/>
    </xf>
    <xf numFmtId="0" fontId="0" fillId="7" borderId="14" xfId="0" applyFill="1" applyBorder="1" applyAlignment="1">
      <alignment horizontal="left" vertical="center"/>
    </xf>
    <xf numFmtId="0" fontId="0" fillId="4" borderId="15" xfId="0" applyFill="1" applyBorder="1">
      <alignment horizontal="center" vertical="center"/>
    </xf>
    <xf numFmtId="0" fontId="0" fillId="3" borderId="16" xfId="0" applyFill="1" applyBorder="1">
      <alignment horizontal="center" vertical="center"/>
    </xf>
    <xf numFmtId="0" fontId="1" fillId="9" borderId="16" xfId="0" applyFont="1" applyFill="1" applyBorder="1" applyAlignment="1">
      <alignment horizontal="left" vertical="center"/>
    </xf>
    <xf numFmtId="0" fontId="1" fillId="9" borderId="14" xfId="0" applyFont="1" applyFill="1" applyBorder="1" applyAlignment="1">
      <alignment horizontal="left" vertical="center"/>
    </xf>
    <xf numFmtId="0" fontId="1" fillId="9" borderId="15" xfId="0" applyFont="1" applyFill="1" applyBorder="1" applyAlignment="1">
      <alignment horizontal="left" vertical="center"/>
    </xf>
    <xf numFmtId="0" fontId="1" fillId="7" borderId="16" xfId="0" applyFont="1" applyFill="1" applyBorder="1" applyAlignment="1">
      <alignment horizontal="left" vertical="center"/>
    </xf>
    <xf numFmtId="0" fontId="1" fillId="7" borderId="14" xfId="0" applyFont="1" applyFill="1" applyBorder="1">
      <alignment horizontal="center" vertical="center"/>
    </xf>
    <xf numFmtId="0" fontId="1" fillId="7" borderId="14" xfId="0" applyFont="1" applyFill="1" applyBorder="1" applyAlignment="1">
      <alignment horizontal="left" vertical="center"/>
    </xf>
    <xf numFmtId="45" fontId="1" fillId="7" borderId="15" xfId="0" applyNumberFormat="1" applyFont="1" applyFill="1" applyBorder="1">
      <alignment horizontal="center" vertical="center"/>
    </xf>
    <xf numFmtId="164" fontId="1" fillId="6" borderId="14" xfId="0" applyNumberFormat="1" applyFont="1" applyFill="1" applyBorder="1">
      <alignment horizontal="center" vertical="center"/>
    </xf>
    <xf numFmtId="0" fontId="1" fillId="6" borderId="15" xfId="0" applyFont="1" applyFill="1" applyBorder="1" applyAlignment="1">
      <alignment horizontal="left" vertical="center"/>
    </xf>
    <xf numFmtId="0" fontId="1" fillId="5" borderId="14" xfId="0" applyFont="1" applyFill="1" applyBorder="1">
      <alignment horizontal="center" vertical="center"/>
    </xf>
    <xf numFmtId="0" fontId="1" fillId="5" borderId="15" xfId="0" applyFont="1" applyFill="1" applyBorder="1">
      <alignment horizontal="center" vertical="center"/>
    </xf>
    <xf numFmtId="0" fontId="1" fillId="10" borderId="16" xfId="0" applyFont="1" applyFill="1" applyBorder="1">
      <alignment horizontal="center" vertical="center"/>
    </xf>
    <xf numFmtId="0" fontId="1" fillId="4" borderId="14" xfId="0" applyFont="1" applyFill="1" applyBorder="1">
      <alignment horizontal="center" vertical="center"/>
    </xf>
    <xf numFmtId="0" fontId="1" fillId="4" borderId="15" xfId="0" applyFont="1" applyFill="1" applyBorder="1">
      <alignment horizontal="center" vertical="center"/>
    </xf>
    <xf numFmtId="0" fontId="1" fillId="3" borderId="16" xfId="0" applyFont="1" applyFill="1" applyBorder="1">
      <alignment horizontal="center" vertical="center"/>
    </xf>
    <xf numFmtId="0" fontId="1" fillId="3" borderId="15" xfId="0" applyFont="1" applyFill="1" applyBorder="1">
      <alignment horizontal="center" vertical="center"/>
    </xf>
    <xf numFmtId="0" fontId="0" fillId="7" borderId="21" xfId="0" applyFill="1" applyBorder="1" applyAlignment="1">
      <alignment horizontal="left" vertical="center"/>
    </xf>
    <xf numFmtId="0" fontId="0" fillId="7" borderId="19" xfId="0" applyFill="1" applyBorder="1">
      <alignment horizontal="center" vertical="center"/>
    </xf>
    <xf numFmtId="0" fontId="0" fillId="7" borderId="19" xfId="0" applyFill="1" applyBorder="1" applyAlignment="1">
      <alignment horizontal="left" vertical="center"/>
    </xf>
    <xf numFmtId="0" fontId="0" fillId="4" borderId="20" xfId="0" applyFill="1" applyBorder="1">
      <alignment horizontal="center" vertical="center"/>
    </xf>
    <xf numFmtId="0" fontId="0" fillId="3" borderId="21" xfId="0" applyFill="1" applyBorder="1">
      <alignment horizontal="center" vertical="center"/>
    </xf>
    <xf numFmtId="0" fontId="1" fillId="9" borderId="21" xfId="0" applyFont="1" applyFill="1" applyBorder="1" applyAlignment="1">
      <alignment horizontal="left" vertical="center"/>
    </xf>
    <xf numFmtId="0" fontId="1" fillId="9" borderId="19" xfId="0" applyFont="1" applyFill="1" applyBorder="1" applyAlignment="1">
      <alignment horizontal="left" vertical="center"/>
    </xf>
    <xf numFmtId="0" fontId="1" fillId="9" borderId="20" xfId="0" applyFont="1" applyFill="1" applyBorder="1" applyAlignment="1">
      <alignment horizontal="left" vertical="center"/>
    </xf>
    <xf numFmtId="0" fontId="1" fillId="7" borderId="21" xfId="0" applyFont="1" applyFill="1" applyBorder="1" applyAlignment="1">
      <alignment horizontal="left" vertical="center"/>
    </xf>
    <xf numFmtId="0" fontId="1" fillId="7" borderId="19" xfId="0" applyFont="1" applyFill="1" applyBorder="1">
      <alignment horizontal="center" vertical="center"/>
    </xf>
    <xf numFmtId="0" fontId="1" fillId="7" borderId="19" xfId="0" applyFont="1" applyFill="1" applyBorder="1" applyAlignment="1">
      <alignment horizontal="left" vertical="center"/>
    </xf>
    <xf numFmtId="45" fontId="1" fillId="7" borderId="20" xfId="0" applyNumberFormat="1" applyFont="1" applyFill="1" applyBorder="1">
      <alignment horizontal="center" vertical="center"/>
    </xf>
    <xf numFmtId="164" fontId="1" fillId="6" borderId="19" xfId="0" applyNumberFormat="1" applyFont="1" applyFill="1" applyBorder="1">
      <alignment horizontal="center" vertical="center"/>
    </xf>
    <xf numFmtId="0" fontId="1" fillId="6" borderId="20" xfId="0" applyFont="1" applyFill="1" applyBorder="1" applyAlignment="1">
      <alignment horizontal="left" vertical="center"/>
    </xf>
    <xf numFmtId="0" fontId="1" fillId="5" borderId="19" xfId="0" applyFont="1" applyFill="1" applyBorder="1">
      <alignment horizontal="center" vertical="center"/>
    </xf>
    <xf numFmtId="0" fontId="1" fillId="5" borderId="20" xfId="0" applyFont="1" applyFill="1" applyBorder="1">
      <alignment horizontal="center" vertical="center"/>
    </xf>
    <xf numFmtId="0" fontId="1" fillId="10" borderId="21" xfId="0" applyFont="1" applyFill="1" applyBorder="1">
      <alignment horizontal="center" vertical="center"/>
    </xf>
    <xf numFmtId="0" fontId="1" fillId="4" borderId="19" xfId="0" applyFont="1" applyFill="1" applyBorder="1">
      <alignment horizontal="center" vertical="center"/>
    </xf>
    <xf numFmtId="0" fontId="1" fillId="4" borderId="20" xfId="0" applyFont="1" applyFill="1" applyBorder="1">
      <alignment horizontal="center" vertical="center"/>
    </xf>
    <xf numFmtId="0" fontId="1" fillId="3" borderId="21" xfId="0" applyFont="1" applyFill="1" applyBorder="1">
      <alignment horizontal="center" vertical="center"/>
    </xf>
    <xf numFmtId="0" fontId="5" fillId="2" borderId="0" xfId="0" applyFont="1" applyAlignment="1">
      <alignment horizontal="left" vertical="center"/>
    </xf>
    <xf numFmtId="0" fontId="5" fillId="2" borderId="0" xfId="0" applyFont="1" applyAlignment="1">
      <alignment horizontal="centerContinuous" vertical="center"/>
    </xf>
    <xf numFmtId="0" fontId="4" fillId="2" borderId="0" xfId="0" applyFont="1" applyAlignment="1">
      <alignment horizontal="centerContinuous" vertical="center"/>
    </xf>
    <xf numFmtId="0" fontId="0" fillId="8" borderId="14" xfId="0" applyFill="1" applyBorder="1" applyAlignment="1">
      <alignment horizontal="left" vertical="center"/>
    </xf>
    <xf numFmtId="2" fontId="0" fillId="5" borderId="14" xfId="0" applyNumberFormat="1" applyFill="1" applyBorder="1">
      <alignment horizontal="center" vertical="center"/>
    </xf>
    <xf numFmtId="1" fontId="0" fillId="4" borderId="14" xfId="0" applyNumberFormat="1" applyFill="1" applyBorder="1">
      <alignment horizontal="center" vertical="center"/>
    </xf>
    <xf numFmtId="0" fontId="0" fillId="8" borderId="19" xfId="0" applyFill="1" applyBorder="1" applyAlignment="1">
      <alignment horizontal="left" vertical="center"/>
    </xf>
    <xf numFmtId="2" fontId="0" fillId="5" borderId="19" xfId="0" applyNumberFormat="1" applyFill="1" applyBorder="1">
      <alignment horizontal="center" vertical="center"/>
    </xf>
    <xf numFmtId="1" fontId="0" fillId="4" borderId="19" xfId="0" applyNumberFormat="1" applyFill="1" applyBorder="1">
      <alignment horizontal="center" vertical="center"/>
    </xf>
    <xf numFmtId="0" fontId="0" fillId="8" borderId="20" xfId="0" applyFill="1" applyBorder="1">
      <alignment horizontal="center" vertical="center"/>
    </xf>
    <xf numFmtId="0" fontId="0" fillId="8" borderId="15" xfId="0" applyFill="1" applyBorder="1">
      <alignment horizontal="center" vertical="center"/>
    </xf>
    <xf numFmtId="0" fontId="0" fillId="7" borderId="20" xfId="0" applyFill="1" applyBorder="1">
      <alignment horizontal="center" vertical="center"/>
    </xf>
    <xf numFmtId="0" fontId="0" fillId="7" borderId="15" xfId="0" applyFill="1" applyBorder="1">
      <alignment horizontal="center" vertical="center"/>
    </xf>
    <xf numFmtId="2" fontId="0" fillId="5" borderId="20" xfId="0" applyNumberFormat="1" applyFill="1" applyBorder="1">
      <alignment horizontal="center" vertical="center"/>
    </xf>
    <xf numFmtId="2" fontId="0" fillId="5" borderId="15" xfId="0" applyNumberFormat="1" applyFill="1" applyBorder="1">
      <alignment horizontal="center" vertical="center"/>
    </xf>
    <xf numFmtId="0" fontId="0" fillId="9" borderId="18" xfId="0" applyFill="1" applyBorder="1">
      <alignment horizontal="center" vertical="center"/>
    </xf>
    <xf numFmtId="0" fontId="0" fillId="9" borderId="4" xfId="0" applyFill="1" applyBorder="1">
      <alignment horizontal="center" vertical="center"/>
    </xf>
    <xf numFmtId="0" fontId="0" fillId="8" borderId="21" xfId="0" applyFill="1" applyBorder="1" applyAlignment="1">
      <alignment horizontal="left" vertical="center"/>
    </xf>
    <xf numFmtId="0" fontId="0" fillId="8" borderId="16" xfId="0" applyFill="1" applyBorder="1" applyAlignment="1">
      <alignment horizontal="left" vertical="center"/>
    </xf>
    <xf numFmtId="165" fontId="0" fillId="12" borderId="18" xfId="0" applyNumberFormat="1" applyFill="1" applyBorder="1">
      <alignment horizontal="center" vertical="center"/>
    </xf>
    <xf numFmtId="165" fontId="0" fillId="12" borderId="4" xfId="0" applyNumberFormat="1" applyFill="1" applyBorder="1">
      <alignment horizontal="center" vertical="center"/>
    </xf>
    <xf numFmtId="2" fontId="0" fillId="11" borderId="21" xfId="0" applyNumberFormat="1" applyFill="1" applyBorder="1">
      <alignment horizontal="center" vertical="center"/>
    </xf>
    <xf numFmtId="2" fontId="0" fillId="11" borderId="16" xfId="0" applyNumberFormat="1" applyFill="1" applyBorder="1">
      <alignment horizontal="center" vertical="center"/>
    </xf>
    <xf numFmtId="165" fontId="0" fillId="4" borderId="21" xfId="0" applyNumberFormat="1" applyFill="1" applyBorder="1">
      <alignment horizontal="center" vertical="center"/>
    </xf>
    <xf numFmtId="165" fontId="0" fillId="4" borderId="16" xfId="0" applyNumberFormat="1" applyFill="1" applyBorder="1">
      <alignment horizontal="center" vertical="center"/>
    </xf>
    <xf numFmtId="0" fontId="8" fillId="13" borderId="18"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8" fillId="14" borderId="19" xfId="0" applyFont="1" applyFill="1" applyBorder="1" applyAlignment="1">
      <alignment horizontal="center" vertical="center" wrapText="1"/>
    </xf>
    <xf numFmtId="0" fontId="8" fillId="14" borderId="20"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5" borderId="19" xfId="0" applyFont="1" applyFill="1" applyBorder="1" applyAlignment="1">
      <alignment horizontal="center" vertical="center" wrapText="1"/>
    </xf>
    <xf numFmtId="0" fontId="8" fillId="17" borderId="19" xfId="0" applyFont="1" applyFill="1" applyBorder="1" applyAlignment="1">
      <alignment horizontal="center" vertical="center" wrapText="1"/>
    </xf>
    <xf numFmtId="0" fontId="8" fillId="17" borderId="20" xfId="0" applyFont="1" applyFill="1" applyBorder="1" applyAlignment="1">
      <alignment horizontal="center" vertical="center" wrapText="1"/>
    </xf>
    <xf numFmtId="0" fontId="8" fillId="18" borderId="21" xfId="0" applyFont="1" applyFill="1" applyBorder="1" applyAlignment="1">
      <alignment horizontal="center" vertical="center" wrapText="1"/>
    </xf>
    <xf numFmtId="0" fontId="8" fillId="18" borderId="19" xfId="0" applyFont="1" applyFill="1" applyBorder="1" applyAlignment="1">
      <alignment horizontal="center" vertical="center" wrapText="1"/>
    </xf>
    <xf numFmtId="0" fontId="8" fillId="18" borderId="20" xfId="0" applyFont="1" applyFill="1" applyBorder="1" applyAlignment="1">
      <alignment horizontal="center" vertical="center" wrapText="1"/>
    </xf>
    <xf numFmtId="0" fontId="8" fillId="19" borderId="21" xfId="0" applyFont="1" applyFill="1" applyBorder="1">
      <alignment horizontal="center" vertical="center"/>
    </xf>
    <xf numFmtId="0" fontId="8" fillId="19" borderId="19" xfId="0" applyFont="1" applyFill="1" applyBorder="1">
      <alignment horizontal="center" vertical="center"/>
    </xf>
    <xf numFmtId="0" fontId="8" fillId="19" borderId="20" xfId="0" applyFont="1" applyFill="1" applyBorder="1">
      <alignment horizontal="center" vertical="center"/>
    </xf>
    <xf numFmtId="0" fontId="7" fillId="13" borderId="28" xfId="0" applyFont="1" applyFill="1" applyBorder="1" applyAlignment="1">
      <alignment horizontal="centerContinuous" vertical="center"/>
    </xf>
    <xf numFmtId="0" fontId="7" fillId="14" borderId="25" xfId="0" applyFont="1" applyFill="1" applyBorder="1" applyAlignment="1">
      <alignment horizontal="centerContinuous" vertical="center"/>
    </xf>
    <xf numFmtId="0" fontId="7" fillId="14" borderId="26" xfId="0" applyFont="1" applyFill="1" applyBorder="1" applyAlignment="1">
      <alignment horizontal="centerContinuous" vertical="center"/>
    </xf>
    <xf numFmtId="0" fontId="7" fillId="14" borderId="27" xfId="0" applyFont="1" applyFill="1" applyBorder="1" applyAlignment="1">
      <alignment horizontal="centerContinuous" vertical="center"/>
    </xf>
    <xf numFmtId="0" fontId="7" fillId="15" borderId="25" xfId="0" applyFont="1" applyFill="1" applyBorder="1" applyAlignment="1">
      <alignment horizontal="centerContinuous" vertical="center"/>
    </xf>
    <xf numFmtId="0" fontId="7" fillId="15" borderId="26" xfId="0" applyFont="1" applyFill="1" applyBorder="1" applyAlignment="1">
      <alignment horizontal="centerContinuous" vertical="center"/>
    </xf>
    <xf numFmtId="0" fontId="7" fillId="17" borderId="26" xfId="0" applyFont="1" applyFill="1" applyBorder="1" applyAlignment="1">
      <alignment horizontal="centerContinuous" vertical="center"/>
    </xf>
    <xf numFmtId="0" fontId="7" fillId="17" borderId="27" xfId="0" applyFont="1" applyFill="1" applyBorder="1" applyAlignment="1">
      <alignment horizontal="centerContinuous" vertical="center"/>
    </xf>
    <xf numFmtId="0" fontId="7" fillId="18" borderId="25" xfId="0" applyFont="1" applyFill="1" applyBorder="1" applyAlignment="1">
      <alignment horizontal="centerContinuous" vertical="center"/>
    </xf>
    <xf numFmtId="0" fontId="7" fillId="18" borderId="26" xfId="0" applyFont="1" applyFill="1" applyBorder="1" applyAlignment="1">
      <alignment horizontal="centerContinuous" vertical="center"/>
    </xf>
    <xf numFmtId="0" fontId="7" fillId="18" borderId="27" xfId="0" applyFont="1" applyFill="1" applyBorder="1" applyAlignment="1">
      <alignment horizontal="centerContinuous" vertical="center"/>
    </xf>
    <xf numFmtId="0" fontId="7" fillId="19" borderId="25" xfId="0" applyFont="1" applyFill="1" applyBorder="1" applyAlignment="1">
      <alignment horizontal="centerContinuous" vertical="center"/>
    </xf>
    <xf numFmtId="0" fontId="7" fillId="19" borderId="26" xfId="0" applyFont="1" applyFill="1" applyBorder="1" applyAlignment="1">
      <alignment horizontal="centerContinuous" vertical="center"/>
    </xf>
    <xf numFmtId="0" fontId="7" fillId="19" borderId="27" xfId="0" applyFont="1" applyFill="1" applyBorder="1" applyAlignment="1">
      <alignment horizontal="centerContinuous" vertical="center"/>
    </xf>
    <xf numFmtId="0" fontId="0" fillId="2" borderId="0" xfId="0" applyAlignment="1">
      <alignment horizontal="left" vertical="center"/>
    </xf>
    <xf numFmtId="0" fontId="7" fillId="15" borderId="27" xfId="0" applyFont="1" applyFill="1" applyBorder="1" applyAlignment="1">
      <alignment horizontal="centerContinuous" vertical="center"/>
    </xf>
    <xf numFmtId="0" fontId="8" fillId="15" borderId="20" xfId="0" applyFont="1" applyFill="1" applyBorder="1" applyAlignment="1">
      <alignment horizontal="center" vertical="center" wrapText="1"/>
    </xf>
    <xf numFmtId="0" fontId="7" fillId="16" borderId="29" xfId="0" applyFont="1" applyFill="1" applyBorder="1" applyAlignment="1">
      <alignment horizontal="centerContinuous" vertical="center"/>
    </xf>
    <xf numFmtId="0" fontId="7" fillId="17" borderId="1" xfId="0" applyFont="1" applyFill="1" applyBorder="1" applyAlignment="1">
      <alignment horizontal="centerContinuous" vertical="center"/>
    </xf>
    <xf numFmtId="0" fontId="8" fillId="16" borderId="30" xfId="0" applyFont="1" applyFill="1" applyBorder="1" applyAlignment="1">
      <alignment horizontal="center" vertical="center" wrapText="1"/>
    </xf>
    <xf numFmtId="0" fontId="8" fillId="17" borderId="9" xfId="0" applyFont="1" applyFill="1" applyBorder="1" applyAlignment="1">
      <alignment horizontal="center" vertical="center" wrapText="1"/>
    </xf>
    <xf numFmtId="9" fontId="0" fillId="2" borderId="0" xfId="0" applyNumberFormat="1" applyAlignment="1">
      <alignment horizontal="center" vertical="center"/>
    </xf>
    <xf numFmtId="0" fontId="1" fillId="5" borderId="16" xfId="0" applyFont="1" applyFill="1" applyBorder="1" applyAlignment="1">
      <alignment horizontal="left" vertical="center"/>
    </xf>
    <xf numFmtId="0" fontId="1" fillId="5" borderId="21" xfId="0" applyFont="1" applyFill="1" applyBorder="1" applyAlignment="1">
      <alignment horizontal="left" vertical="center"/>
    </xf>
    <xf numFmtId="0" fontId="1" fillId="5" borderId="5" xfId="0" applyFont="1" applyFill="1" applyBorder="1" applyAlignment="1">
      <alignment horizontal="left" vertical="center"/>
    </xf>
    <xf numFmtId="0" fontId="1" fillId="6" borderId="4" xfId="0" applyFont="1" applyFill="1" applyBorder="1" applyAlignment="1">
      <alignment horizontal="left" vertical="center"/>
    </xf>
    <xf numFmtId="0" fontId="1" fillId="6" borderId="18" xfId="0" applyFont="1" applyFill="1" applyBorder="1" applyAlignment="1">
      <alignment horizontal="left" vertical="center"/>
    </xf>
    <xf numFmtId="0" fontId="1" fillId="6" borderId="31" xfId="0" applyFont="1" applyFill="1" applyBorder="1" applyAlignment="1">
      <alignment horizontal="left" vertical="center"/>
    </xf>
    <xf numFmtId="0" fontId="1" fillId="6" borderId="14" xfId="0" applyFont="1" applyFill="1" applyBorder="1">
      <alignment horizontal="center" vertical="center"/>
    </xf>
    <xf numFmtId="0" fontId="1" fillId="6" borderId="19" xfId="0" applyFont="1" applyFill="1" applyBorder="1">
      <alignment horizontal="center" vertical="center"/>
    </xf>
    <xf numFmtId="0" fontId="1" fillId="6" borderId="6" xfId="0" applyFont="1" applyFill="1" applyBorder="1">
      <alignment horizontal="center" vertical="center"/>
    </xf>
    <xf numFmtId="0" fontId="8" fillId="13" borderId="5"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3" borderId="8"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8" fillId="15" borderId="6" xfId="0" applyFont="1" applyFill="1" applyBorder="1" applyAlignment="1">
      <alignment horizontal="center" vertical="center" wrapText="1"/>
    </xf>
    <xf numFmtId="0" fontId="8" fillId="15" borderId="8" xfId="0" applyFont="1" applyFill="1" applyBorder="1" applyAlignment="1">
      <alignment horizontal="center" vertical="center" wrapText="1"/>
    </xf>
    <xf numFmtId="0" fontId="8" fillId="16" borderId="31" xfId="0" applyFont="1" applyFill="1" applyBorder="1" applyAlignment="1">
      <alignment horizontal="center" vertical="center" wrapText="1"/>
    </xf>
    <xf numFmtId="0" fontId="8" fillId="16" borderId="6" xfId="0" applyFont="1" applyFill="1" applyBorder="1" applyAlignment="1">
      <alignment horizontal="center" vertical="center" wrapText="1"/>
    </xf>
    <xf numFmtId="0" fontId="8" fillId="16" borderId="8" xfId="0" applyFont="1" applyFill="1" applyBorder="1" applyAlignment="1">
      <alignment horizontal="center" vertical="center" wrapText="1"/>
    </xf>
    <xf numFmtId="0" fontId="8" fillId="17" borderId="5" xfId="0" applyFont="1" applyFill="1" applyBorder="1" applyAlignment="1">
      <alignment horizontal="center" vertical="center" wrapText="1"/>
    </xf>
    <xf numFmtId="0" fontId="8" fillId="17" borderId="8" xfId="0" applyFont="1" applyFill="1" applyBorder="1" applyAlignment="1">
      <alignment horizontal="center" vertical="center" wrapText="1"/>
    </xf>
    <xf numFmtId="0" fontId="8" fillId="17" borderId="6" xfId="0" applyFont="1" applyFill="1" applyBorder="1" applyAlignment="1">
      <alignment horizontal="center" vertical="center" wrapText="1"/>
    </xf>
    <xf numFmtId="0" fontId="8" fillId="18" borderId="5" xfId="0" applyFont="1" applyFill="1" applyBorder="1" applyAlignment="1">
      <alignment horizontal="center" vertical="center" wrapText="1"/>
    </xf>
    <xf numFmtId="0" fontId="8" fillId="18" borderId="6" xfId="0" applyFont="1" applyFill="1" applyBorder="1" applyAlignment="1">
      <alignment horizontal="center" vertical="center" wrapText="1"/>
    </xf>
    <xf numFmtId="0" fontId="8" fillId="18" borderId="8" xfId="0" applyFont="1" applyFill="1" applyBorder="1" applyAlignment="1">
      <alignment horizontal="center" vertical="center" wrapText="1"/>
    </xf>
    <xf numFmtId="0" fontId="8" fillId="19" borderId="5" xfId="0" applyFont="1" applyFill="1" applyBorder="1" applyAlignment="1">
      <alignment horizontal="center" vertical="center" wrapText="1"/>
    </xf>
    <xf numFmtId="0" fontId="8" fillId="19" borderId="8" xfId="0" applyFont="1" applyFill="1" applyBorder="1" applyAlignment="1">
      <alignment horizontal="center" vertical="center" wrapText="1"/>
    </xf>
    <xf numFmtId="0" fontId="8" fillId="13" borderId="21" xfId="0" applyFont="1" applyFill="1" applyBorder="1">
      <alignment horizontal="center" vertical="center"/>
    </xf>
    <xf numFmtId="0" fontId="8" fillId="13" borderId="19" xfId="0" applyFont="1" applyFill="1" applyBorder="1">
      <alignment horizontal="center" vertical="center"/>
    </xf>
    <xf numFmtId="0" fontId="8" fillId="13" borderId="20" xfId="0" applyFont="1" applyFill="1" applyBorder="1">
      <alignment horizontal="center" vertical="center"/>
    </xf>
    <xf numFmtId="0" fontId="8" fillId="15" borderId="21" xfId="0" applyFont="1" applyFill="1" applyBorder="1">
      <alignment horizontal="center" vertical="center"/>
    </xf>
    <xf numFmtId="0" fontId="8" fillId="15" borderId="19" xfId="0" applyFont="1" applyFill="1" applyBorder="1">
      <alignment horizontal="center" vertical="center"/>
    </xf>
    <xf numFmtId="0" fontId="8" fillId="15" borderId="20" xfId="0" applyFont="1" applyFill="1" applyBorder="1">
      <alignment horizontal="center" vertical="center"/>
    </xf>
    <xf numFmtId="0" fontId="8" fillId="16" borderId="18" xfId="0" applyFont="1" applyFill="1" applyBorder="1">
      <alignment horizontal="center" vertical="center"/>
    </xf>
    <xf numFmtId="0" fontId="8" fillId="16" borderId="20" xfId="0" applyFont="1" applyFill="1" applyBorder="1">
      <alignment horizontal="center" vertical="center"/>
    </xf>
    <xf numFmtId="0" fontId="8" fillId="17" borderId="21" xfId="0" applyFont="1" applyFill="1" applyBorder="1">
      <alignment horizontal="center" vertical="center"/>
    </xf>
    <xf numFmtId="0" fontId="8" fillId="17" borderId="20" xfId="0" applyFont="1" applyFill="1" applyBorder="1">
      <alignment horizontal="center" vertical="center"/>
    </xf>
    <xf numFmtId="0" fontId="8" fillId="17" borderId="19" xfId="0" applyFont="1" applyFill="1" applyBorder="1">
      <alignment horizontal="center" vertical="center"/>
    </xf>
    <xf numFmtId="0" fontId="8" fillId="18" borderId="21" xfId="0" applyFont="1" applyFill="1" applyBorder="1">
      <alignment horizontal="center" vertical="center"/>
    </xf>
    <xf numFmtId="0" fontId="8" fillId="18" borderId="19" xfId="0" applyFont="1" applyFill="1" applyBorder="1">
      <alignment horizontal="center" vertical="center"/>
    </xf>
    <xf numFmtId="0" fontId="8" fillId="18" borderId="20" xfId="0" applyFont="1" applyFill="1" applyBorder="1">
      <alignment horizontal="center" vertical="center"/>
    </xf>
    <xf numFmtId="166" fontId="0" fillId="3" borderId="21" xfId="0" applyNumberFormat="1" applyFill="1" applyBorder="1">
      <alignment horizontal="center" vertical="center"/>
    </xf>
    <xf numFmtId="166" fontId="0" fillId="3" borderId="19" xfId="0" applyNumberFormat="1" applyFill="1" applyBorder="1">
      <alignment horizontal="center" vertical="center"/>
    </xf>
    <xf numFmtId="166" fontId="0" fillId="3" borderId="16" xfId="0" applyNumberFormat="1" applyFill="1" applyBorder="1">
      <alignment horizontal="center" vertical="center"/>
    </xf>
    <xf numFmtId="166" fontId="0" fillId="3" borderId="14" xfId="0" applyNumberFormat="1" applyFill="1" applyBorder="1">
      <alignment horizontal="center" vertical="center"/>
    </xf>
    <xf numFmtId="166" fontId="0" fillId="3" borderId="15" xfId="0" applyNumberFormat="1" applyFill="1" applyBorder="1">
      <alignment horizontal="center" vertical="center"/>
    </xf>
    <xf numFmtId="15" fontId="1" fillId="10" borderId="16" xfId="0" applyNumberFormat="1" applyFont="1" applyFill="1" applyBorder="1">
      <alignment horizontal="center" vertical="center"/>
    </xf>
    <xf numFmtId="0" fontId="0" fillId="9" borderId="24" xfId="0" applyFill="1" applyBorder="1">
      <alignment horizontal="center" vertical="center"/>
    </xf>
    <xf numFmtId="0" fontId="0" fillId="9" borderId="16" xfId="0" applyFill="1" applyBorder="1">
      <alignment horizontal="center" vertical="center"/>
    </xf>
    <xf numFmtId="0" fontId="0" fillId="9" borderId="25" xfId="0" applyFill="1" applyBorder="1">
      <alignment horizontal="center" vertical="center"/>
    </xf>
    <xf numFmtId="0" fontId="0" fillId="9" borderId="21" xfId="0" applyFill="1" applyBorder="1">
      <alignment horizontal="center" vertical="center"/>
    </xf>
    <xf numFmtId="0" fontId="0" fillId="9" borderId="35" xfId="0" applyFill="1" applyBorder="1">
      <alignment horizontal="center" vertical="center"/>
    </xf>
    <xf numFmtId="0" fontId="0" fillId="9" borderId="17" xfId="0" applyFill="1" applyBorder="1">
      <alignment horizontal="center" vertical="center"/>
    </xf>
    <xf numFmtId="0" fontId="0" fillId="9" borderId="36" xfId="0" applyFill="1" applyBorder="1">
      <alignment horizontal="center" vertical="center"/>
    </xf>
    <xf numFmtId="0" fontId="0" fillId="9" borderId="22" xfId="0" applyFill="1" applyBorder="1">
      <alignment horizontal="center" vertical="center"/>
    </xf>
    <xf numFmtId="0" fontId="0" fillId="9" borderId="37" xfId="0" applyFill="1" applyBorder="1">
      <alignment horizontal="center" vertical="center"/>
    </xf>
    <xf numFmtId="0" fontId="0" fillId="9" borderId="38" xfId="0" applyFill="1" applyBorder="1">
      <alignment horizontal="center" vertical="center"/>
    </xf>
    <xf numFmtId="0" fontId="0" fillId="7" borderId="24" xfId="0" applyFill="1" applyBorder="1">
      <alignment horizontal="center" vertical="center"/>
    </xf>
    <xf numFmtId="0" fontId="0" fillId="7" borderId="16" xfId="0" applyFill="1" applyBorder="1">
      <alignment horizontal="center" vertical="center"/>
    </xf>
    <xf numFmtId="0" fontId="0" fillId="7" borderId="25" xfId="0" applyFill="1" applyBorder="1">
      <alignment horizontal="center" vertical="center"/>
    </xf>
    <xf numFmtId="0" fontId="0" fillId="7" borderId="21" xfId="0" applyFill="1" applyBorder="1">
      <alignment horizontal="center" vertical="center"/>
    </xf>
    <xf numFmtId="0" fontId="0" fillId="7" borderId="37" xfId="0" applyFill="1" applyBorder="1">
      <alignment horizontal="center" vertical="center"/>
    </xf>
    <xf numFmtId="0" fontId="0" fillId="6" borderId="24" xfId="0" applyFill="1" applyBorder="1">
      <alignment horizontal="center" vertical="center"/>
    </xf>
    <xf numFmtId="0" fontId="0" fillId="6" borderId="16" xfId="0" applyFill="1" applyBorder="1">
      <alignment horizontal="center" vertical="center"/>
    </xf>
    <xf numFmtId="0" fontId="0" fillId="6" borderId="25" xfId="0" applyFill="1" applyBorder="1">
      <alignment horizontal="center" vertical="center"/>
    </xf>
    <xf numFmtId="0" fontId="0" fillId="6" borderId="21" xfId="0" applyFill="1" applyBorder="1">
      <alignment horizontal="center" vertical="center"/>
    </xf>
    <xf numFmtId="0" fontId="0" fillId="6" borderId="37" xfId="0" applyFill="1" applyBorder="1">
      <alignment horizontal="center" vertical="center"/>
    </xf>
    <xf numFmtId="0" fontId="0" fillId="5" borderId="24" xfId="0" applyFill="1" applyBorder="1">
      <alignment horizontal="center" vertical="center"/>
    </xf>
    <xf numFmtId="0" fontId="0" fillId="5" borderId="16" xfId="0" applyFill="1" applyBorder="1">
      <alignment horizontal="center" vertical="center"/>
    </xf>
    <xf numFmtId="0" fontId="0" fillId="5" borderId="25" xfId="0" applyFill="1" applyBorder="1">
      <alignment horizontal="center" vertical="center"/>
    </xf>
    <xf numFmtId="0" fontId="0" fillId="5" borderId="21" xfId="0" applyFill="1" applyBorder="1">
      <alignment horizontal="center" vertical="center"/>
    </xf>
    <xf numFmtId="0" fontId="0" fillId="5" borderId="37" xfId="0" applyFill="1" applyBorder="1">
      <alignment horizontal="center" vertical="center"/>
    </xf>
    <xf numFmtId="0" fontId="0" fillId="4" borderId="24" xfId="0" applyFill="1" applyBorder="1">
      <alignment horizontal="center" vertical="center"/>
    </xf>
    <xf numFmtId="0" fontId="0" fillId="4" borderId="16" xfId="0" applyFill="1" applyBorder="1">
      <alignment horizontal="center" vertical="center"/>
    </xf>
    <xf numFmtId="0" fontId="0" fillId="4" borderId="25" xfId="0" applyFill="1" applyBorder="1">
      <alignment horizontal="center" vertical="center"/>
    </xf>
    <xf numFmtId="0" fontId="0" fillId="4" borderId="21" xfId="0" applyFill="1" applyBorder="1">
      <alignment horizontal="center" vertical="center"/>
    </xf>
    <xf numFmtId="0" fontId="0" fillId="4" borderId="37" xfId="0" applyFill="1" applyBorder="1">
      <alignment horizontal="center" vertical="center"/>
    </xf>
    <xf numFmtId="0" fontId="0" fillId="3" borderId="24" xfId="0" applyFill="1" applyBorder="1">
      <alignment horizontal="center" vertical="center"/>
    </xf>
    <xf numFmtId="0" fontId="0" fillId="3" borderId="25" xfId="0" applyFill="1" applyBorder="1">
      <alignment horizontal="center" vertical="center"/>
    </xf>
    <xf numFmtId="0" fontId="0" fillId="3" borderId="37" xfId="0" applyFill="1" applyBorder="1">
      <alignment horizontal="center" vertical="center"/>
    </xf>
    <xf numFmtId="10" fontId="0" fillId="7" borderId="23" xfId="0" applyNumberFormat="1" applyFill="1" applyBorder="1">
      <alignment horizontal="center" vertical="center"/>
    </xf>
    <xf numFmtId="10" fontId="0" fillId="7" borderId="14" xfId="0" applyNumberFormat="1" applyFill="1" applyBorder="1">
      <alignment horizontal="center" vertical="center"/>
    </xf>
    <xf numFmtId="10" fontId="0" fillId="7" borderId="26" xfId="0" applyNumberFormat="1" applyFill="1" applyBorder="1">
      <alignment horizontal="center" vertical="center"/>
    </xf>
    <xf numFmtId="10" fontId="0" fillId="7" borderId="19" xfId="0" applyNumberFormat="1" applyFill="1" applyBorder="1">
      <alignment horizontal="center" vertical="center"/>
    </xf>
    <xf numFmtId="10" fontId="0" fillId="7" borderId="35" xfId="0" applyNumberFormat="1" applyFill="1" applyBorder="1">
      <alignment horizontal="center" vertical="center"/>
    </xf>
    <xf numFmtId="10" fontId="0" fillId="7" borderId="17" xfId="0" applyNumberFormat="1" applyFill="1" applyBorder="1">
      <alignment horizontal="center" vertical="center"/>
    </xf>
    <xf numFmtId="10" fontId="0" fillId="7" borderId="36" xfId="0" applyNumberFormat="1" applyFill="1" applyBorder="1">
      <alignment horizontal="center" vertical="center"/>
    </xf>
    <xf numFmtId="10" fontId="0" fillId="7" borderId="22" xfId="0" applyNumberFormat="1" applyFill="1" applyBorder="1">
      <alignment horizontal="center" vertical="center"/>
    </xf>
    <xf numFmtId="10" fontId="0" fillId="7" borderId="33" xfId="0" applyNumberFormat="1" applyFill="1" applyBorder="1">
      <alignment horizontal="center" vertical="center"/>
    </xf>
    <xf numFmtId="10" fontId="0" fillId="7" borderId="38" xfId="0" applyNumberFormat="1" applyFill="1" applyBorder="1">
      <alignment horizontal="center" vertical="center"/>
    </xf>
    <xf numFmtId="10" fontId="0" fillId="6" borderId="23" xfId="0" applyNumberFormat="1" applyFill="1" applyBorder="1">
      <alignment horizontal="center" vertical="center"/>
    </xf>
    <xf numFmtId="10" fontId="0" fillId="6" borderId="14" xfId="0" applyNumberFormat="1" applyFill="1" applyBorder="1">
      <alignment horizontal="center" vertical="center"/>
    </xf>
    <xf numFmtId="10" fontId="0" fillId="6" borderId="26" xfId="0" applyNumberFormat="1" applyFill="1" applyBorder="1">
      <alignment horizontal="center" vertical="center"/>
    </xf>
    <xf numFmtId="10" fontId="0" fillId="6" borderId="19" xfId="0" applyNumberFormat="1" applyFill="1" applyBorder="1">
      <alignment horizontal="center" vertical="center"/>
    </xf>
    <xf numFmtId="10" fontId="0" fillId="6" borderId="35" xfId="0" applyNumberFormat="1" applyFill="1" applyBorder="1">
      <alignment horizontal="center" vertical="center"/>
    </xf>
    <xf numFmtId="10" fontId="0" fillId="6" borderId="17" xfId="0" applyNumberFormat="1" applyFill="1" applyBorder="1">
      <alignment horizontal="center" vertical="center"/>
    </xf>
    <xf numFmtId="10" fontId="0" fillId="6" borderId="36" xfId="0" applyNumberFormat="1" applyFill="1" applyBorder="1">
      <alignment horizontal="center" vertical="center"/>
    </xf>
    <xf numFmtId="10" fontId="0" fillId="6" borderId="22" xfId="0" applyNumberFormat="1" applyFill="1" applyBorder="1">
      <alignment horizontal="center" vertical="center"/>
    </xf>
    <xf numFmtId="10" fontId="0" fillId="6" borderId="33" xfId="0" applyNumberFormat="1" applyFill="1" applyBorder="1">
      <alignment horizontal="center" vertical="center"/>
    </xf>
    <xf numFmtId="10" fontId="0" fillId="6" borderId="38" xfId="0" applyNumberFormat="1" applyFill="1" applyBorder="1">
      <alignment horizontal="center" vertical="center"/>
    </xf>
    <xf numFmtId="10" fontId="0" fillId="5" borderId="23" xfId="0" applyNumberFormat="1" applyFill="1" applyBorder="1">
      <alignment horizontal="center" vertical="center"/>
    </xf>
    <xf numFmtId="10" fontId="0" fillId="5" borderId="14" xfId="0" applyNumberFormat="1" applyFill="1" applyBorder="1">
      <alignment horizontal="center" vertical="center"/>
    </xf>
    <xf numFmtId="10" fontId="0" fillId="5" borderId="26" xfId="0" applyNumberFormat="1" applyFill="1" applyBorder="1">
      <alignment horizontal="center" vertical="center"/>
    </xf>
    <xf numFmtId="10" fontId="0" fillId="5" borderId="19" xfId="0" applyNumberFormat="1" applyFill="1" applyBorder="1">
      <alignment horizontal="center" vertical="center"/>
    </xf>
    <xf numFmtId="10" fontId="0" fillId="5" borderId="35" xfId="0" applyNumberFormat="1" applyFill="1" applyBorder="1">
      <alignment horizontal="center" vertical="center"/>
    </xf>
    <xf numFmtId="10" fontId="0" fillId="5" borderId="17" xfId="0" applyNumberFormat="1" applyFill="1" applyBorder="1">
      <alignment horizontal="center" vertical="center"/>
    </xf>
    <xf numFmtId="10" fontId="0" fillId="5" borderId="36" xfId="0" applyNumberFormat="1" applyFill="1" applyBorder="1">
      <alignment horizontal="center" vertical="center"/>
    </xf>
    <xf numFmtId="10" fontId="0" fillId="5" borderId="22" xfId="0" applyNumberFormat="1" applyFill="1" applyBorder="1">
      <alignment horizontal="center" vertical="center"/>
    </xf>
    <xf numFmtId="10" fontId="0" fillId="5" borderId="33" xfId="0" applyNumberFormat="1" applyFill="1" applyBorder="1">
      <alignment horizontal="center" vertical="center"/>
    </xf>
    <xf numFmtId="10" fontId="0" fillId="5" borderId="38" xfId="0" applyNumberFormat="1" applyFill="1" applyBorder="1">
      <alignment horizontal="center" vertical="center"/>
    </xf>
    <xf numFmtId="10" fontId="0" fillId="4" borderId="23" xfId="0" applyNumberFormat="1" applyFill="1" applyBorder="1">
      <alignment horizontal="center" vertical="center"/>
    </xf>
    <xf numFmtId="10" fontId="0" fillId="4" borderId="14" xfId="0" applyNumberFormat="1" applyFill="1" applyBorder="1">
      <alignment horizontal="center" vertical="center"/>
    </xf>
    <xf numFmtId="10" fontId="0" fillId="4" borderId="26" xfId="0" applyNumberFormat="1" applyFill="1" applyBorder="1">
      <alignment horizontal="center" vertical="center"/>
    </xf>
    <xf numFmtId="10" fontId="0" fillId="4" borderId="19" xfId="0" applyNumberFormat="1" applyFill="1" applyBorder="1">
      <alignment horizontal="center" vertical="center"/>
    </xf>
    <xf numFmtId="10" fontId="0" fillId="4" borderId="35" xfId="0" applyNumberFormat="1" applyFill="1" applyBorder="1">
      <alignment horizontal="center" vertical="center"/>
    </xf>
    <xf numFmtId="10" fontId="0" fillId="4" borderId="17" xfId="0" applyNumberFormat="1" applyFill="1" applyBorder="1">
      <alignment horizontal="center" vertical="center"/>
    </xf>
    <xf numFmtId="10" fontId="0" fillId="4" borderId="36" xfId="0" applyNumberFormat="1" applyFill="1" applyBorder="1">
      <alignment horizontal="center" vertical="center"/>
    </xf>
    <xf numFmtId="10" fontId="0" fillId="4" borderId="22" xfId="0" applyNumberFormat="1" applyFill="1" applyBorder="1">
      <alignment horizontal="center" vertical="center"/>
    </xf>
    <xf numFmtId="10" fontId="0" fillId="4" borderId="33" xfId="0" applyNumberFormat="1" applyFill="1" applyBorder="1">
      <alignment horizontal="center" vertical="center"/>
    </xf>
    <xf numFmtId="10" fontId="0" fillId="4" borderId="38" xfId="0" applyNumberFormat="1" applyFill="1" applyBorder="1">
      <alignment horizontal="center" vertical="center"/>
    </xf>
    <xf numFmtId="10" fontId="0" fillId="3" borderId="23" xfId="0" applyNumberFormat="1" applyFill="1" applyBorder="1">
      <alignment horizontal="center" vertical="center"/>
    </xf>
    <xf numFmtId="10" fontId="0" fillId="3" borderId="14" xfId="0" applyNumberFormat="1" applyFill="1" applyBorder="1">
      <alignment horizontal="center" vertical="center"/>
    </xf>
    <xf numFmtId="10" fontId="0" fillId="3" borderId="26" xfId="0" applyNumberFormat="1" applyFill="1" applyBorder="1">
      <alignment horizontal="center" vertical="center"/>
    </xf>
    <xf numFmtId="10" fontId="0" fillId="3" borderId="19" xfId="0" applyNumberFormat="1" applyFill="1" applyBorder="1">
      <alignment horizontal="center" vertical="center"/>
    </xf>
    <xf numFmtId="10" fontId="0" fillId="3" borderId="33" xfId="0" applyNumberFormat="1" applyFill="1" applyBorder="1">
      <alignment horizontal="center" vertical="center"/>
    </xf>
    <xf numFmtId="10" fontId="0" fillId="3" borderId="17" xfId="0" applyNumberFormat="1" applyFill="1" applyBorder="1">
      <alignment horizontal="center" vertical="center"/>
    </xf>
    <xf numFmtId="10" fontId="0" fillId="3" borderId="35" xfId="0" applyNumberFormat="1" applyFill="1" applyBorder="1">
      <alignment horizontal="center" vertical="center"/>
    </xf>
    <xf numFmtId="10" fontId="0" fillId="3" borderId="36" xfId="0" applyNumberFormat="1" applyFill="1" applyBorder="1">
      <alignment horizontal="center" vertical="center"/>
    </xf>
    <xf numFmtId="10" fontId="0" fillId="3" borderId="22" xfId="0" applyNumberFormat="1" applyFill="1" applyBorder="1">
      <alignment horizontal="center" vertical="center"/>
    </xf>
    <xf numFmtId="10" fontId="0" fillId="3" borderId="38" xfId="0" applyNumberFormat="1" applyFill="1" applyBorder="1">
      <alignment horizontal="center" vertical="center"/>
    </xf>
    <xf numFmtId="0" fontId="0" fillId="7" borderId="4" xfId="0" applyFill="1" applyBorder="1" applyAlignment="1">
      <alignment horizontal="left" vertical="center"/>
    </xf>
    <xf numFmtId="165" fontId="0" fillId="6" borderId="4" xfId="0" applyNumberFormat="1" applyFill="1" applyBorder="1">
      <alignment horizontal="center" vertical="center"/>
    </xf>
    <xf numFmtId="0" fontId="8" fillId="15" borderId="18" xfId="0" applyFont="1" applyFill="1" applyBorder="1" applyAlignment="1">
      <alignment horizontal="center" vertical="center" wrapText="1"/>
    </xf>
    <xf numFmtId="0" fontId="8" fillId="16" borderId="18" xfId="0" applyFont="1" applyFill="1" applyBorder="1" applyAlignment="1">
      <alignment horizontal="center" vertical="center" wrapText="1"/>
    </xf>
    <xf numFmtId="0" fontId="8" fillId="17" borderId="21" xfId="0" applyFont="1" applyFill="1" applyBorder="1" applyAlignment="1">
      <alignment horizontal="center" vertical="center" wrapText="1"/>
    </xf>
    <xf numFmtId="166" fontId="0" fillId="2" borderId="0" xfId="0" applyNumberFormat="1">
      <alignment horizontal="center" vertical="center"/>
    </xf>
    <xf numFmtId="0" fontId="7" fillId="15" borderId="28" xfId="0" applyFont="1" applyFill="1" applyBorder="1" applyAlignment="1">
      <alignment horizontal="centerContinuous" vertical="center"/>
    </xf>
    <xf numFmtId="0" fontId="7" fillId="16" borderId="28" xfId="0" applyFont="1" applyFill="1" applyBorder="1" applyAlignment="1">
      <alignment horizontal="centerContinuous" vertical="center"/>
    </xf>
    <xf numFmtId="0" fontId="7" fillId="17" borderId="25" xfId="0" applyFont="1" applyFill="1" applyBorder="1" applyAlignment="1">
      <alignment horizontal="centerContinuous" vertical="center"/>
    </xf>
    <xf numFmtId="165" fontId="0" fillId="6" borderId="18" xfId="0" applyNumberFormat="1" applyFill="1" applyBorder="1">
      <alignment horizontal="center" vertical="center"/>
    </xf>
    <xf numFmtId="166" fontId="0" fillId="3" borderId="22" xfId="0" applyNumberFormat="1" applyFill="1" applyBorder="1">
      <alignment horizontal="center" vertical="center"/>
    </xf>
    <xf numFmtId="165" fontId="0" fillId="6" borderId="39" xfId="0" applyNumberFormat="1" applyFill="1" applyBorder="1">
      <alignment horizontal="center" vertical="center"/>
    </xf>
    <xf numFmtId="165" fontId="0" fillId="6" borderId="40" xfId="0" applyNumberFormat="1" applyFill="1" applyBorder="1">
      <alignment horizontal="center" vertical="center"/>
    </xf>
    <xf numFmtId="0" fontId="7" fillId="15" borderId="41" xfId="0" applyFont="1" applyFill="1" applyBorder="1" applyAlignment="1">
      <alignment horizontal="centerContinuous" vertical="center"/>
    </xf>
    <xf numFmtId="0" fontId="8" fillId="15" borderId="42" xfId="0" applyFont="1" applyFill="1" applyBorder="1" applyAlignment="1">
      <alignment horizontal="center" vertical="center" wrapText="1"/>
    </xf>
    <xf numFmtId="0" fontId="0" fillId="7" borderId="32" xfId="0" applyFill="1" applyBorder="1" applyAlignment="1">
      <alignment horizontal="center" vertical="center"/>
    </xf>
    <xf numFmtId="0" fontId="0" fillId="7" borderId="15" xfId="0" applyFill="1" applyBorder="1" applyAlignment="1">
      <alignment horizontal="center" vertical="center"/>
    </xf>
    <xf numFmtId="0" fontId="0" fillId="7" borderId="34" xfId="0" applyFill="1" applyBorder="1" applyAlignment="1">
      <alignment horizontal="center" vertical="center"/>
    </xf>
    <xf numFmtId="0" fontId="8" fillId="16" borderId="19" xfId="0" applyFont="1" applyFill="1" applyBorder="1">
      <alignment horizontal="center" vertical="center"/>
    </xf>
    <xf numFmtId="0" fontId="7" fillId="13" borderId="25" xfId="0" applyFont="1" applyFill="1" applyBorder="1" applyAlignment="1">
      <alignment horizontal="centerContinuous" vertical="center"/>
    </xf>
    <xf numFmtId="0" fontId="7" fillId="13" borderId="26" xfId="0" applyFont="1" applyFill="1" applyBorder="1" applyAlignment="1">
      <alignment horizontal="centerContinuous" vertical="center"/>
    </xf>
    <xf numFmtId="0" fontId="7" fillId="13" borderId="27" xfId="0" applyFont="1" applyFill="1" applyBorder="1" applyAlignment="1">
      <alignment horizontal="centerContinuous" vertical="center"/>
    </xf>
    <xf numFmtId="0" fontId="7" fillId="16" borderId="26" xfId="0" applyFont="1" applyFill="1" applyBorder="1" applyAlignment="1">
      <alignment horizontal="centerContinuous" vertical="center"/>
    </xf>
    <xf numFmtId="0" fontId="7" fillId="16" borderId="27" xfId="0" applyFont="1" applyFill="1" applyBorder="1" applyAlignment="1">
      <alignment horizontal="centerContinuous" vertical="center"/>
    </xf>
    <xf numFmtId="21" fontId="0" fillId="7" borderId="15" xfId="0" applyNumberFormat="1" applyFill="1" applyBorder="1">
      <alignment horizontal="center" vertical="center"/>
    </xf>
    <xf numFmtId="0" fontId="8" fillId="13" borderId="1" xfId="0" applyFont="1" applyFill="1" applyBorder="1" applyAlignment="1">
      <alignment horizontal="centerContinuous" vertical="center" wrapText="1"/>
    </xf>
    <xf numFmtId="0" fontId="8" fillId="13" borderId="3" xfId="0" applyFont="1" applyFill="1" applyBorder="1" applyAlignment="1">
      <alignment horizontal="centerContinuous" vertical="center" wrapText="1"/>
    </xf>
    <xf numFmtId="0" fontId="8" fillId="15" borderId="1" xfId="0" applyFont="1" applyFill="1" applyBorder="1" applyAlignment="1">
      <alignment horizontal="centerContinuous" vertical="center" wrapText="1"/>
    </xf>
    <xf numFmtId="0" fontId="8" fillId="15" borderId="2" xfId="0" applyFont="1" applyFill="1" applyBorder="1" applyAlignment="1">
      <alignment horizontal="centerContinuous" vertical="center" wrapText="1"/>
    </xf>
    <xf numFmtId="0" fontId="8" fillId="15" borderId="3" xfId="0" applyFont="1" applyFill="1" applyBorder="1" applyAlignment="1">
      <alignment horizontal="centerContinuous" vertical="center" wrapText="1"/>
    </xf>
    <xf numFmtId="0" fontId="8" fillId="16" borderId="1" xfId="0" applyFont="1" applyFill="1" applyBorder="1" applyAlignment="1">
      <alignment horizontal="centerContinuous" vertical="center" wrapText="1"/>
    </xf>
    <xf numFmtId="0" fontId="8" fillId="16" borderId="2" xfId="0" applyFont="1" applyFill="1" applyBorder="1" applyAlignment="1">
      <alignment horizontal="centerContinuous" vertical="center" wrapText="1"/>
    </xf>
    <xf numFmtId="0" fontId="8" fillId="16" borderId="3" xfId="0" applyFont="1" applyFill="1" applyBorder="1" applyAlignment="1">
      <alignment horizontal="centerContinuous" vertical="center" wrapText="1"/>
    </xf>
    <xf numFmtId="0" fontId="8" fillId="17" borderId="1" xfId="0" applyFont="1" applyFill="1" applyBorder="1" applyAlignment="1">
      <alignment horizontal="centerContinuous" vertical="center" wrapText="1"/>
    </xf>
    <xf numFmtId="0" fontId="8" fillId="17" borderId="2" xfId="0" applyFont="1" applyFill="1" applyBorder="1" applyAlignment="1">
      <alignment horizontal="centerContinuous" vertical="center" wrapText="1"/>
    </xf>
    <xf numFmtId="0" fontId="8" fillId="17" borderId="3" xfId="0" applyFont="1" applyFill="1" applyBorder="1" applyAlignment="1">
      <alignment horizontal="centerContinuous" vertical="center" wrapText="1"/>
    </xf>
    <xf numFmtId="0" fontId="8" fillId="18" borderId="1" xfId="0" applyFont="1" applyFill="1" applyBorder="1" applyAlignment="1">
      <alignment horizontal="centerContinuous" vertical="center" wrapText="1"/>
    </xf>
    <xf numFmtId="0" fontId="8" fillId="18" borderId="2" xfId="0" applyFont="1" applyFill="1" applyBorder="1" applyAlignment="1">
      <alignment horizontal="centerContinuous" vertical="center" wrapText="1"/>
    </xf>
    <xf numFmtId="0" fontId="8" fillId="18" borderId="3" xfId="0" applyFont="1" applyFill="1" applyBorder="1" applyAlignment="1">
      <alignment horizontal="centerContinuous" vertical="center" wrapText="1"/>
    </xf>
    <xf numFmtId="0" fontId="8" fillId="19" borderId="1" xfId="0" applyFont="1" applyFill="1" applyBorder="1" applyAlignment="1">
      <alignment horizontal="centerContinuous" vertical="center" wrapText="1"/>
    </xf>
    <xf numFmtId="0" fontId="8" fillId="19" borderId="2" xfId="0" applyFont="1" applyFill="1" applyBorder="1" applyAlignment="1">
      <alignment horizontal="centerContinuous" vertical="center" wrapText="1"/>
    </xf>
    <xf numFmtId="0" fontId="8" fillId="19" borderId="3" xfId="0" applyFont="1" applyFill="1" applyBorder="1" applyAlignment="1">
      <alignment horizontal="centerContinuous" vertical="center" wrapText="1"/>
    </xf>
    <xf numFmtId="0" fontId="8" fillId="13" borderId="5" xfId="0" applyFont="1" applyFill="1" applyBorder="1" applyAlignment="1">
      <alignment horizontal="centerContinuous" vertical="center"/>
    </xf>
    <xf numFmtId="0" fontId="8" fillId="13" borderId="7" xfId="0" applyFont="1" applyFill="1" applyBorder="1" applyAlignment="1">
      <alignment horizontal="centerContinuous" vertical="center"/>
    </xf>
    <xf numFmtId="0" fontId="8" fillId="13" borderId="9" xfId="0" applyFont="1" applyFill="1" applyBorder="1" applyAlignment="1">
      <alignment horizontal="centerContinuous" vertical="center"/>
    </xf>
    <xf numFmtId="0" fontId="8" fillId="13" borderId="11" xfId="0" applyFont="1" applyFill="1" applyBorder="1" applyAlignment="1">
      <alignment horizontal="centerContinuous" vertical="center"/>
    </xf>
    <xf numFmtId="0" fontId="8" fillId="15" borderId="9" xfId="0" applyFont="1" applyFill="1" applyBorder="1" applyAlignment="1">
      <alignment horizontal="centerContinuous" vertical="center"/>
    </xf>
    <xf numFmtId="0" fontId="8" fillId="15" borderId="10" xfId="0" applyFont="1" applyFill="1" applyBorder="1" applyAlignment="1">
      <alignment horizontal="centerContinuous" vertical="center"/>
    </xf>
    <xf numFmtId="0" fontId="8" fillId="15" borderId="11" xfId="0" applyFont="1" applyFill="1" applyBorder="1" applyAlignment="1">
      <alignment horizontal="centerContinuous" vertical="center"/>
    </xf>
    <xf numFmtId="0" fontId="8" fillId="16" borderId="9" xfId="0" applyFont="1" applyFill="1" applyBorder="1" applyAlignment="1">
      <alignment horizontal="centerContinuous" vertical="center"/>
    </xf>
    <xf numFmtId="0" fontId="8" fillId="16" borderId="10" xfId="0" applyFont="1" applyFill="1" applyBorder="1" applyAlignment="1">
      <alignment horizontal="centerContinuous" vertical="center"/>
    </xf>
    <xf numFmtId="0" fontId="8" fillId="16" borderId="11" xfId="0" applyFont="1" applyFill="1" applyBorder="1" applyAlignment="1">
      <alignment horizontal="centerContinuous" vertical="center"/>
    </xf>
    <xf numFmtId="0" fontId="8" fillId="17" borderId="9" xfId="0" applyFont="1" applyFill="1" applyBorder="1" applyAlignment="1">
      <alignment horizontal="centerContinuous" vertical="center"/>
    </xf>
    <xf numFmtId="0" fontId="8" fillId="17" borderId="10" xfId="0" applyFont="1" applyFill="1" applyBorder="1" applyAlignment="1">
      <alignment horizontal="centerContinuous" vertical="center"/>
    </xf>
    <xf numFmtId="0" fontId="8" fillId="17" borderId="11" xfId="0" applyFont="1" applyFill="1" applyBorder="1" applyAlignment="1">
      <alignment horizontal="centerContinuous" vertical="center"/>
    </xf>
    <xf numFmtId="0" fontId="8" fillId="18" borderId="9" xfId="0" applyFont="1" applyFill="1" applyBorder="1" applyAlignment="1">
      <alignment horizontal="centerContinuous" vertical="center"/>
    </xf>
    <xf numFmtId="0" fontId="8" fillId="18" borderId="10" xfId="0" applyFont="1" applyFill="1" applyBorder="1" applyAlignment="1">
      <alignment horizontal="centerContinuous" vertical="center"/>
    </xf>
    <xf numFmtId="0" fontId="8" fillId="18" borderId="11" xfId="0" applyFont="1" applyFill="1" applyBorder="1" applyAlignment="1">
      <alignment horizontal="centerContinuous" vertical="center"/>
    </xf>
    <xf numFmtId="0" fontId="8" fillId="19" borderId="9" xfId="0" applyFont="1" applyFill="1" applyBorder="1" applyAlignment="1">
      <alignment horizontal="centerContinuous" vertical="center"/>
    </xf>
    <xf numFmtId="0" fontId="8" fillId="19" borderId="10" xfId="0" applyFont="1" applyFill="1" applyBorder="1" applyAlignment="1">
      <alignment horizontal="centerContinuous" vertical="center"/>
    </xf>
    <xf numFmtId="0" fontId="8" fillId="19" borderId="11" xfId="0" applyFont="1" applyFill="1" applyBorder="1" applyAlignment="1">
      <alignment horizontal="centerContinuous" vertical="center"/>
    </xf>
    <xf numFmtId="0" fontId="4" fillId="2" borderId="0" xfId="0" applyFont="1">
      <alignment horizontal="center" vertical="center"/>
    </xf>
    <xf numFmtId="2" fontId="0" fillId="11" borderId="24" xfId="0" applyNumberFormat="1" applyFill="1" applyBorder="1">
      <alignment horizontal="center" vertical="center"/>
    </xf>
    <xf numFmtId="0" fontId="0" fillId="2" borderId="4" xfId="0" applyBorder="1" applyAlignment="1">
      <alignment horizontal="left" vertical="center"/>
    </xf>
    <xf numFmtId="0" fontId="8" fillId="13" borderId="4"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16" borderId="15" xfId="0" applyFont="1" applyFill="1" applyBorder="1" applyAlignment="1">
      <alignment horizontal="center" vertical="center" wrapText="1"/>
    </xf>
    <xf numFmtId="0" fontId="8" fillId="17" borderId="16" xfId="0" applyFont="1" applyFill="1" applyBorder="1" applyAlignment="1">
      <alignment horizontal="center" vertical="center" wrapText="1"/>
    </xf>
    <xf numFmtId="0" fontId="8" fillId="17" borderId="14" xfId="0" applyFont="1" applyFill="1" applyBorder="1" applyAlignment="1">
      <alignment horizontal="center" vertical="center" wrapText="1"/>
    </xf>
    <xf numFmtId="0" fontId="8" fillId="17" borderId="15" xfId="0" applyFont="1" applyFill="1" applyBorder="1" applyAlignment="1">
      <alignment horizontal="center" vertical="center" wrapText="1"/>
    </xf>
    <xf numFmtId="0" fontId="8" fillId="18" borderId="16" xfId="0" applyFont="1" applyFill="1" applyBorder="1" applyAlignment="1">
      <alignment horizontal="center" vertical="center" wrapText="1"/>
    </xf>
    <xf numFmtId="0" fontId="8" fillId="18" borderId="14"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8" fillId="19" borderId="16" xfId="0" applyFont="1" applyFill="1" applyBorder="1">
      <alignment horizontal="center" vertical="center"/>
    </xf>
    <xf numFmtId="0" fontId="8" fillId="19" borderId="14" xfId="0" applyFont="1" applyFill="1" applyBorder="1">
      <alignment horizontal="center" vertical="center"/>
    </xf>
    <xf numFmtId="0" fontId="8" fillId="19" borderId="17" xfId="0" applyFont="1" applyFill="1" applyBorder="1">
      <alignment horizontal="center" vertical="center"/>
    </xf>
    <xf numFmtId="21" fontId="0" fillId="7" borderId="20" xfId="0" applyNumberFormat="1" applyFill="1" applyBorder="1">
      <alignment horizontal="center" vertical="center"/>
    </xf>
    <xf numFmtId="166" fontId="0" fillId="3" borderId="17" xfId="0" applyNumberFormat="1" applyFill="1" applyBorder="1">
      <alignment horizontal="center" vertical="center"/>
    </xf>
    <xf numFmtId="166" fontId="0" fillId="3" borderId="20" xfId="0" applyNumberFormat="1" applyFill="1" applyBorder="1">
      <alignment horizontal="center" vertical="center"/>
    </xf>
    <xf numFmtId="166" fontId="0" fillId="3" borderId="24" xfId="0" applyNumberFormat="1" applyFill="1" applyBorder="1">
      <alignment horizontal="center" vertical="center"/>
    </xf>
    <xf numFmtId="166" fontId="0" fillId="3" borderId="37" xfId="0" applyNumberFormat="1" applyFill="1" applyBorder="1">
      <alignment horizontal="center" vertical="center"/>
    </xf>
    <xf numFmtId="0" fontId="7" fillId="19" borderId="1" xfId="0" applyFont="1" applyFill="1" applyBorder="1" applyAlignment="1">
      <alignment horizontal="centerContinuous" vertical="center"/>
    </xf>
    <xf numFmtId="0" fontId="8" fillId="19" borderId="9" xfId="0" applyFont="1" applyFill="1" applyBorder="1">
      <alignment horizontal="center" vertical="center"/>
    </xf>
    <xf numFmtId="0" fontId="0" fillId="9" borderId="35" xfId="0" applyFill="1" applyBorder="1">
      <alignment horizontal="center" vertical="center"/>
    </xf>
    <xf numFmtId="0" fontId="0" fillId="9" borderId="17" xfId="0" applyFill="1" applyBorder="1">
      <alignment horizontal="center" vertical="center"/>
    </xf>
    <xf numFmtId="0" fontId="0" fillId="9" borderId="36" xfId="0" applyFill="1" applyBorder="1">
      <alignment horizontal="center" vertical="center"/>
    </xf>
    <xf numFmtId="0" fontId="0" fillId="9" borderId="22" xfId="0" applyFill="1" applyBorder="1">
      <alignment horizontal="center" vertical="center"/>
    </xf>
    <xf numFmtId="10" fontId="0" fillId="5" borderId="35" xfId="0" applyNumberFormat="1" applyFill="1" applyBorder="1">
      <alignment horizontal="center" vertical="center"/>
    </xf>
    <xf numFmtId="10" fontId="0" fillId="5" borderId="17" xfId="0" applyNumberFormat="1" applyFill="1" applyBorder="1">
      <alignment horizontal="center" vertical="center"/>
    </xf>
    <xf numFmtId="10" fontId="0" fillId="5" borderId="36" xfId="0" applyNumberFormat="1" applyFill="1" applyBorder="1">
      <alignment horizontal="center" vertical="center"/>
    </xf>
    <xf numFmtId="10" fontId="0" fillId="5" borderId="22" xfId="0" applyNumberFormat="1" applyFill="1" applyBorder="1">
      <alignment horizontal="center" vertical="center"/>
    </xf>
    <xf numFmtId="10" fontId="0" fillId="7" borderId="22" xfId="0" applyNumberFormat="1" applyFill="1" applyBorder="1">
      <alignment horizontal="center" vertical="center"/>
    </xf>
    <xf numFmtId="10" fontId="0" fillId="7" borderId="17" xfId="0" applyNumberFormat="1" applyFill="1" applyBorder="1">
      <alignment horizontal="center" vertical="center"/>
    </xf>
    <xf numFmtId="10" fontId="0" fillId="7" borderId="36" xfId="0" applyNumberFormat="1" applyFill="1" applyBorder="1">
      <alignment horizontal="center" vertical="center"/>
    </xf>
    <xf numFmtId="10" fontId="0" fillId="7" borderId="35" xfId="0" applyNumberFormat="1" applyFill="1" applyBorder="1">
      <alignment horizontal="center" vertical="center"/>
    </xf>
    <xf numFmtId="10" fontId="0" fillId="6" borderId="35" xfId="0" applyNumberFormat="1" applyFill="1" applyBorder="1">
      <alignment horizontal="center" vertical="center"/>
    </xf>
    <xf numFmtId="10" fontId="0" fillId="6" borderId="17" xfId="0" applyNumberFormat="1" applyFill="1" applyBorder="1">
      <alignment horizontal="center" vertical="center"/>
    </xf>
    <xf numFmtId="10" fontId="0" fillId="6" borderId="36" xfId="0" applyNumberFormat="1" applyFill="1" applyBorder="1">
      <alignment horizontal="center" vertical="center"/>
    </xf>
    <xf numFmtId="10" fontId="0" fillId="3" borderId="22" xfId="0" applyNumberFormat="1" applyFill="1" applyBorder="1">
      <alignment horizontal="center" vertical="center"/>
    </xf>
    <xf numFmtId="10" fontId="0" fillId="3" borderId="17" xfId="0" applyNumberFormat="1" applyFill="1" applyBorder="1">
      <alignment horizontal="center" vertical="center"/>
    </xf>
    <xf numFmtId="10" fontId="0" fillId="3" borderId="36" xfId="0" applyNumberFormat="1" applyFill="1" applyBorder="1">
      <alignment horizontal="center" vertical="center"/>
    </xf>
    <xf numFmtId="10" fontId="0" fillId="6" borderId="22" xfId="0" applyNumberFormat="1" applyFill="1" applyBorder="1">
      <alignment horizontal="center" vertical="center"/>
    </xf>
    <xf numFmtId="10" fontId="0" fillId="3" borderId="35" xfId="0" applyNumberFormat="1" applyFill="1" applyBorder="1">
      <alignment horizontal="center" vertical="center"/>
    </xf>
    <xf numFmtId="10" fontId="0" fillId="4" borderId="22" xfId="0" applyNumberFormat="1" applyFill="1" applyBorder="1">
      <alignment horizontal="center" vertical="center"/>
    </xf>
    <xf numFmtId="10" fontId="0" fillId="4" borderId="17" xfId="0" applyNumberFormat="1" applyFill="1" applyBorder="1">
      <alignment horizontal="center" vertical="center"/>
    </xf>
    <xf numFmtId="10" fontId="0" fillId="4" borderId="36" xfId="0" applyNumberFormat="1" applyFill="1" applyBorder="1">
      <alignment horizontal="center" vertical="center"/>
    </xf>
    <xf numFmtId="10" fontId="0" fillId="4" borderId="35" xfId="0" applyNumberFormat="1" applyFill="1" applyBorder="1">
      <alignment horizontal="center" vertical="center"/>
    </xf>
    <xf numFmtId="0" fontId="8" fillId="19" borderId="5" xfId="0" applyFont="1" applyFill="1" applyBorder="1" applyAlignment="1">
      <alignment horizontal="center" vertical="center"/>
    </xf>
    <xf numFmtId="0" fontId="8" fillId="19" borderId="6" xfId="0" applyFont="1" applyFill="1" applyBorder="1" applyAlignment="1">
      <alignment horizontal="center" vertical="center"/>
    </xf>
    <xf numFmtId="0" fontId="8" fillId="19" borderId="7" xfId="0" applyFont="1" applyFill="1" applyBorder="1" applyAlignment="1">
      <alignment horizontal="center" vertical="center"/>
    </xf>
    <xf numFmtId="0" fontId="8" fillId="15" borderId="5" xfId="0" applyFont="1" applyFill="1" applyBorder="1" applyAlignment="1">
      <alignment horizontal="center" vertical="center"/>
    </xf>
    <xf numFmtId="0" fontId="8" fillId="15" borderId="6" xfId="0" applyFont="1" applyFill="1" applyBorder="1" applyAlignment="1">
      <alignment horizontal="center" vertical="center"/>
    </xf>
    <xf numFmtId="0" fontId="8" fillId="15" borderId="7" xfId="0" applyFont="1" applyFill="1" applyBorder="1" applyAlignment="1">
      <alignment horizontal="center" vertical="center"/>
    </xf>
    <xf numFmtId="0" fontId="8" fillId="16" borderId="5" xfId="0" applyFont="1" applyFill="1" applyBorder="1" applyAlignment="1">
      <alignment horizontal="center" vertical="center"/>
    </xf>
    <xf numFmtId="0" fontId="8" fillId="16" borderId="6" xfId="0" applyFont="1" applyFill="1" applyBorder="1" applyAlignment="1">
      <alignment horizontal="center" vertical="center"/>
    </xf>
    <xf numFmtId="0" fontId="8" fillId="16" borderId="7" xfId="0" applyFont="1" applyFill="1" applyBorder="1" applyAlignment="1">
      <alignment horizontal="center" vertical="center"/>
    </xf>
    <xf numFmtId="0" fontId="8" fillId="17" borderId="5" xfId="0" applyFont="1" applyFill="1" applyBorder="1" applyAlignment="1">
      <alignment horizontal="center" vertical="center"/>
    </xf>
    <xf numFmtId="0" fontId="8" fillId="17" borderId="6" xfId="0" applyFont="1" applyFill="1" applyBorder="1" applyAlignment="1">
      <alignment horizontal="center" vertical="center"/>
    </xf>
    <xf numFmtId="0" fontId="8" fillId="17" borderId="7" xfId="0" applyFont="1" applyFill="1" applyBorder="1" applyAlignment="1">
      <alignment horizontal="center" vertical="center"/>
    </xf>
    <xf numFmtId="0" fontId="8" fillId="18" borderId="5" xfId="0" applyFont="1" applyFill="1" applyBorder="1" applyAlignment="1">
      <alignment horizontal="center" vertical="center"/>
    </xf>
    <xf numFmtId="0" fontId="8" fillId="18" borderId="6" xfId="0" applyFont="1" applyFill="1" applyBorder="1" applyAlignment="1">
      <alignment horizontal="center" vertical="center"/>
    </xf>
    <xf numFmtId="0" fontId="8" fillId="18" borderId="7" xfId="0" applyFont="1" applyFill="1" applyBorder="1" applyAlignment="1">
      <alignment horizontal="center" vertical="center"/>
    </xf>
    <xf numFmtId="0" fontId="5" fillId="2" borderId="0" xfId="0" applyFont="1" applyBorder="1" applyAlignment="1">
      <alignment horizontal="left" vertical="center"/>
    </xf>
    <xf numFmtId="0" fontId="1" fillId="9" borderId="24" xfId="0" applyFont="1" applyFill="1" applyBorder="1" applyAlignment="1">
      <alignment horizontal="left" vertical="center"/>
    </xf>
    <xf numFmtId="0" fontId="1" fillId="9" borderId="23" xfId="0" applyFont="1" applyFill="1" applyBorder="1" applyAlignment="1">
      <alignment horizontal="left" vertical="center"/>
    </xf>
    <xf numFmtId="0" fontId="1" fillId="9" borderId="32" xfId="0" applyFont="1" applyFill="1" applyBorder="1" applyAlignment="1">
      <alignment horizontal="left" vertical="center"/>
    </xf>
    <xf numFmtId="0" fontId="1" fillId="7" borderId="24" xfId="0" applyFont="1" applyFill="1" applyBorder="1" applyAlignment="1">
      <alignment horizontal="left" vertical="center"/>
    </xf>
    <xf numFmtId="0" fontId="1" fillId="7" borderId="23" xfId="0" applyFont="1" applyFill="1" applyBorder="1">
      <alignment horizontal="center" vertical="center"/>
    </xf>
    <xf numFmtId="0" fontId="1" fillId="7" borderId="23" xfId="0" applyFont="1" applyFill="1" applyBorder="1" applyAlignment="1">
      <alignment horizontal="left" vertical="center"/>
    </xf>
    <xf numFmtId="45" fontId="1" fillId="7" borderId="32" xfId="0" applyNumberFormat="1" applyFont="1" applyFill="1" applyBorder="1">
      <alignment horizontal="center" vertical="center"/>
    </xf>
    <xf numFmtId="0" fontId="1" fillId="6" borderId="39" xfId="0" applyFont="1" applyFill="1" applyBorder="1" applyAlignment="1">
      <alignment horizontal="left" vertical="center"/>
    </xf>
    <xf numFmtId="0" fontId="1" fillId="6" borderId="23" xfId="0" applyFont="1" applyFill="1" applyBorder="1">
      <alignment horizontal="center" vertical="center"/>
    </xf>
    <xf numFmtId="164" fontId="1" fillId="6" borderId="23" xfId="0" applyNumberFormat="1" applyFont="1" applyFill="1" applyBorder="1">
      <alignment horizontal="center" vertical="center"/>
    </xf>
    <xf numFmtId="0" fontId="1" fillId="6" borderId="32" xfId="0" applyFont="1" applyFill="1" applyBorder="1" applyAlignment="1">
      <alignment horizontal="left" vertical="center"/>
    </xf>
    <xf numFmtId="0" fontId="1" fillId="5" borderId="24" xfId="0" applyFont="1" applyFill="1" applyBorder="1" applyAlignment="1">
      <alignment horizontal="left" vertical="center"/>
    </xf>
    <xf numFmtId="0" fontId="1" fillId="5" borderId="32" xfId="0" applyFont="1" applyFill="1" applyBorder="1">
      <alignment horizontal="center" vertical="center"/>
    </xf>
    <xf numFmtId="0" fontId="1" fillId="5" borderId="23" xfId="0" applyFont="1" applyFill="1" applyBorder="1">
      <alignment horizontal="center" vertical="center"/>
    </xf>
    <xf numFmtId="0" fontId="1" fillId="10" borderId="24" xfId="0" applyFont="1" applyFill="1" applyBorder="1">
      <alignment horizontal="center" vertical="center"/>
    </xf>
    <xf numFmtId="0" fontId="1" fillId="4" borderId="23" xfId="0" applyFont="1" applyFill="1" applyBorder="1">
      <alignment horizontal="center" vertical="center"/>
    </xf>
    <xf numFmtId="0" fontId="1" fillId="4" borderId="32" xfId="0" applyFont="1" applyFill="1" applyBorder="1">
      <alignment horizontal="center" vertical="center"/>
    </xf>
    <xf numFmtId="0" fontId="1" fillId="3" borderId="24" xfId="0" applyFont="1" applyFill="1" applyBorder="1">
      <alignment horizontal="center" vertical="center"/>
    </xf>
    <xf numFmtId="0" fontId="1" fillId="3" borderId="20" xfId="0" applyFont="1" applyFill="1" applyBorder="1">
      <alignment horizontal="center" vertical="center"/>
    </xf>
    <xf numFmtId="0" fontId="1" fillId="3" borderId="32" xfId="0" applyFont="1" applyFill="1" applyBorder="1">
      <alignment horizontal="center" vertical="center"/>
    </xf>
    <xf numFmtId="0" fontId="1" fillId="3" borderId="8" xfId="0" applyFont="1" applyFill="1" applyBorder="1">
      <alignment horizontal="center" vertical="center"/>
    </xf>
    <xf numFmtId="0" fontId="1" fillId="2" borderId="4" xfId="0" applyNumberFormat="1" applyFont="1" applyBorder="1" applyAlignment="1">
      <alignment horizontal="left" vertical="center"/>
    </xf>
  </cellXfs>
  <cellStyles count="1">
    <cellStyle name="Normal" xfId="0" builtinId="0" customBuiltin="1"/>
  </cellStyles>
  <dxfs count="0"/>
  <tableStyles count="0" defaultTableStyle="TableStyleMedium9" defaultPivotStyle="PivotStyleLight16"/>
  <colors>
    <mruColors>
      <color rgb="FFA0FFFF"/>
      <color rgb="FF0000FF"/>
      <color rgb="FF800080"/>
      <color rgb="FF000080"/>
      <color rgb="FF008080"/>
      <color rgb="FF008000"/>
      <color rgb="FF808000"/>
      <color rgb="FF800000"/>
      <color rgb="FFC0C0C0"/>
      <color rgb="FF80808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t>Distribution of songs by rating (Gaussian curve)</a:t>
            </a:r>
            <a:endParaRPr lang="en-US"/>
          </a:p>
        </c:rich>
      </c:tx>
      <c:layout/>
    </c:title>
    <c:plotArea>
      <c:layout/>
      <c:barChart>
        <c:barDir val="col"/>
        <c:grouping val="clustered"/>
        <c:ser>
          <c:idx val="1"/>
          <c:order val="1"/>
          <c:tx>
            <c:strRef>
              <c:f>Distribution!$Q$9</c:f>
              <c:strCache>
                <c:ptCount val="1"/>
                <c:pt idx="0">
                  <c:v>Ideal distribution</c:v>
                </c:pt>
              </c:strCache>
            </c:strRef>
          </c:tx>
          <c:spPr>
            <a:solidFill>
              <a:srgbClr val="80FF80"/>
            </a:solidFill>
            <a:scene3d>
              <a:camera prst="orthographicFront"/>
              <a:lightRig rig="threePt" dir="t"/>
            </a:scene3d>
            <a:sp3d>
              <a:bevelT w="50800" h="50800"/>
              <a:bevelB w="50800" h="50800"/>
            </a:sp3d>
          </c:spPr>
          <c:cat>
            <c:strRef>
              <c:f>Distribution!$B$10:$B$26</c:f>
              <c:strCache>
                <c:ptCount val="17"/>
                <c:pt idx="0">
                  <c:v>rating 16</c:v>
                </c:pt>
                <c:pt idx="1">
                  <c:v>rating 15</c:v>
                </c:pt>
                <c:pt idx="2">
                  <c:v>rating 14</c:v>
                </c:pt>
                <c:pt idx="3">
                  <c:v>rating 13</c:v>
                </c:pt>
                <c:pt idx="4">
                  <c:v>rating 12</c:v>
                </c:pt>
                <c:pt idx="5">
                  <c:v>rating 11</c:v>
                </c:pt>
                <c:pt idx="6">
                  <c:v>rating 10</c:v>
                </c:pt>
                <c:pt idx="7">
                  <c:v>rating 9</c:v>
                </c:pt>
                <c:pt idx="8">
                  <c:v>rating 8</c:v>
                </c:pt>
                <c:pt idx="9">
                  <c:v>rating 7</c:v>
                </c:pt>
                <c:pt idx="10">
                  <c:v>rating 6</c:v>
                </c:pt>
                <c:pt idx="11">
                  <c:v>rating 5</c:v>
                </c:pt>
                <c:pt idx="12">
                  <c:v>rating 4</c:v>
                </c:pt>
                <c:pt idx="13">
                  <c:v>rating 3</c:v>
                </c:pt>
                <c:pt idx="14">
                  <c:v>rating 2</c:v>
                </c:pt>
                <c:pt idx="15">
                  <c:v>rating 1</c:v>
                </c:pt>
                <c:pt idx="16">
                  <c:v>rating 0</c:v>
                </c:pt>
              </c:strCache>
            </c:strRef>
          </c:cat>
          <c:val>
            <c:numRef>
              <c:f>Distribution!$Q$10:$Q$26</c:f>
              <c:numCache>
                <c:formatCode>0.00%</c:formatCode>
                <c:ptCount val="17"/>
                <c:pt idx="0">
                  <c:v>2E-3</c:v>
                </c:pt>
                <c:pt idx="1">
                  <c:v>8.0000000000000002E-3</c:v>
                </c:pt>
                <c:pt idx="2">
                  <c:v>0.02</c:v>
                </c:pt>
                <c:pt idx="3">
                  <c:v>3.7999999999999999E-2</c:v>
                </c:pt>
                <c:pt idx="4">
                  <c:v>0.06</c:v>
                </c:pt>
                <c:pt idx="5">
                  <c:v>7.9000000000000001E-2</c:v>
                </c:pt>
                <c:pt idx="6">
                  <c:v>9.0999999999999998E-2</c:v>
                </c:pt>
                <c:pt idx="7">
                  <c:v>9.9000000000000005E-2</c:v>
                </c:pt>
                <c:pt idx="8">
                  <c:v>0.10199999999999999</c:v>
                </c:pt>
                <c:pt idx="9">
                  <c:v>9.9000000000000005E-2</c:v>
                </c:pt>
                <c:pt idx="10">
                  <c:v>9.0999999999999998E-2</c:v>
                </c:pt>
                <c:pt idx="11">
                  <c:v>8.1000000000000003E-2</c:v>
                </c:pt>
                <c:pt idx="12">
                  <c:v>7.0000000000000021E-2</c:v>
                </c:pt>
                <c:pt idx="13">
                  <c:v>5.899999999999999E-2</c:v>
                </c:pt>
                <c:pt idx="14">
                  <c:v>4.7E-2</c:v>
                </c:pt>
                <c:pt idx="15">
                  <c:v>3.4000000000000002E-2</c:v>
                </c:pt>
                <c:pt idx="16">
                  <c:v>0.02</c:v>
                </c:pt>
              </c:numCache>
            </c:numRef>
          </c:val>
        </c:ser>
        <c:gapWidth val="20"/>
        <c:overlap val="100"/>
        <c:axId val="122946688"/>
        <c:axId val="122948224"/>
      </c:barChart>
      <c:barChart>
        <c:barDir val="col"/>
        <c:grouping val="clustered"/>
        <c:ser>
          <c:idx val="0"/>
          <c:order val="0"/>
          <c:tx>
            <c:strRef>
              <c:f>Distribution!$E$9</c:f>
              <c:strCache>
                <c:ptCount val="1"/>
                <c:pt idx="0">
                  <c:v>Current distribution</c:v>
                </c:pt>
              </c:strCache>
            </c:strRef>
          </c:tx>
          <c:spPr>
            <a:solidFill>
              <a:srgbClr val="FF8080"/>
            </a:solidFill>
            <a:scene3d>
              <a:camera prst="orthographicFront"/>
              <a:lightRig rig="threePt" dir="t"/>
            </a:scene3d>
            <a:sp3d prstMaterial="matte">
              <a:bevelT w="50800" h="50800"/>
              <a:bevelB w="50800" h="50800"/>
            </a:sp3d>
          </c:spPr>
          <c:cat>
            <c:strRef>
              <c:f>Distribution!$B$10:$B$26</c:f>
              <c:strCache>
                <c:ptCount val="17"/>
                <c:pt idx="0">
                  <c:v>rating 16</c:v>
                </c:pt>
                <c:pt idx="1">
                  <c:v>rating 15</c:v>
                </c:pt>
                <c:pt idx="2">
                  <c:v>rating 14</c:v>
                </c:pt>
                <c:pt idx="3">
                  <c:v>rating 13</c:v>
                </c:pt>
                <c:pt idx="4">
                  <c:v>rating 12</c:v>
                </c:pt>
                <c:pt idx="5">
                  <c:v>rating 11</c:v>
                </c:pt>
                <c:pt idx="6">
                  <c:v>rating 10</c:v>
                </c:pt>
                <c:pt idx="7">
                  <c:v>rating 9</c:v>
                </c:pt>
                <c:pt idx="8">
                  <c:v>rating 8</c:v>
                </c:pt>
                <c:pt idx="9">
                  <c:v>rating 7</c:v>
                </c:pt>
                <c:pt idx="10">
                  <c:v>rating 6</c:v>
                </c:pt>
                <c:pt idx="11">
                  <c:v>rating 5</c:v>
                </c:pt>
                <c:pt idx="12">
                  <c:v>rating 4</c:v>
                </c:pt>
                <c:pt idx="13">
                  <c:v>rating 3</c:v>
                </c:pt>
                <c:pt idx="14">
                  <c:v>rating 2</c:v>
                </c:pt>
                <c:pt idx="15">
                  <c:v>rating 1</c:v>
                </c:pt>
                <c:pt idx="16">
                  <c:v>rating 0</c:v>
                </c:pt>
              </c:strCache>
            </c:strRef>
          </c:cat>
          <c:val>
            <c:numRef>
              <c:f>Distribution!$E$10:$E$26</c:f>
              <c:numCache>
                <c:formatCode>0.00%</c:formatCode>
                <c:ptCount val="17"/>
                <c:pt idx="0">
                  <c:v>1.2470771628994544E-3</c:v>
                </c:pt>
                <c:pt idx="1">
                  <c:v>8.1060015588464533E-3</c:v>
                </c:pt>
                <c:pt idx="2">
                  <c:v>1.9797349961028839E-2</c:v>
                </c:pt>
                <c:pt idx="3">
                  <c:v>3.834762275915822E-2</c:v>
                </c:pt>
                <c:pt idx="4">
                  <c:v>5.6742010911925177E-2</c:v>
                </c:pt>
                <c:pt idx="5">
                  <c:v>7.5604053000779423E-2</c:v>
                </c:pt>
                <c:pt idx="6">
                  <c:v>9.1816056118472336E-2</c:v>
                </c:pt>
                <c:pt idx="7">
                  <c:v>0.1053780202650039</c:v>
                </c:pt>
                <c:pt idx="8">
                  <c:v>0.1053780202650039</c:v>
                </c:pt>
                <c:pt idx="9">
                  <c:v>0.10459859703819174</c:v>
                </c:pt>
                <c:pt idx="10">
                  <c:v>9.259547934528449E-2</c:v>
                </c:pt>
                <c:pt idx="11">
                  <c:v>8.6048324240062354E-2</c:v>
                </c:pt>
                <c:pt idx="12">
                  <c:v>7.2798129384255644E-2</c:v>
                </c:pt>
                <c:pt idx="13">
                  <c:v>5.8300857365549491E-2</c:v>
                </c:pt>
                <c:pt idx="14">
                  <c:v>4.3647700701480906E-2</c:v>
                </c:pt>
                <c:pt idx="15">
                  <c:v>2.5720966484801246E-2</c:v>
                </c:pt>
                <c:pt idx="16">
                  <c:v>1.387373343725643E-2</c:v>
                </c:pt>
              </c:numCache>
            </c:numRef>
          </c:val>
        </c:ser>
        <c:gapWidth val="100"/>
        <c:overlap val="100"/>
        <c:axId val="122976128"/>
        <c:axId val="122974592"/>
      </c:barChart>
      <c:catAx>
        <c:axId val="122946688"/>
        <c:scaling>
          <c:orientation val="minMax"/>
        </c:scaling>
        <c:axPos val="b"/>
        <c:majorGridlines>
          <c:spPr>
            <a:ln>
              <a:solidFill>
                <a:srgbClr val="E0E0E0"/>
              </a:solidFill>
            </a:ln>
          </c:spPr>
        </c:majorGridlines>
        <c:numFmt formatCode="General" sourceLinked="1"/>
        <c:tickLblPos val="nextTo"/>
        <c:spPr>
          <a:ln>
            <a:solidFill>
              <a:sysClr val="windowText" lastClr="000000"/>
            </a:solidFill>
          </a:ln>
        </c:spPr>
        <c:crossAx val="122948224"/>
        <c:crosses val="autoZero"/>
        <c:auto val="1"/>
        <c:lblAlgn val="ctr"/>
        <c:lblOffset val="100"/>
      </c:catAx>
      <c:valAx>
        <c:axId val="122948224"/>
        <c:scaling>
          <c:orientation val="minMax"/>
          <c:max val="0.12000000000000002"/>
          <c:min val="0"/>
        </c:scaling>
        <c:axPos val="l"/>
        <c:majorGridlines>
          <c:spPr>
            <a:ln>
              <a:solidFill>
                <a:srgbClr val="C0C0C0"/>
              </a:solidFill>
            </a:ln>
          </c:spPr>
        </c:majorGridlines>
        <c:minorGridlines>
          <c:spPr>
            <a:ln>
              <a:solidFill>
                <a:srgbClr val="E0E0E0"/>
              </a:solidFill>
            </a:ln>
          </c:spPr>
        </c:minorGridlines>
        <c:numFmt formatCode="0.00%" sourceLinked="1"/>
        <c:tickLblPos val="nextTo"/>
        <c:spPr>
          <a:ln>
            <a:solidFill>
              <a:sysClr val="windowText" lastClr="000000"/>
            </a:solidFill>
          </a:ln>
        </c:spPr>
        <c:crossAx val="122946688"/>
        <c:crosses val="autoZero"/>
        <c:crossBetween val="between"/>
        <c:majorUnit val="2.0000000000000011E-2"/>
        <c:minorUnit val="1.0000000000000005E-2"/>
      </c:valAx>
      <c:valAx>
        <c:axId val="122974592"/>
        <c:scaling>
          <c:orientation val="minMax"/>
        </c:scaling>
        <c:axPos val="r"/>
        <c:numFmt formatCode="0.00%" sourceLinked="1"/>
        <c:tickLblPos val="nextTo"/>
        <c:spPr>
          <a:ln>
            <a:solidFill>
              <a:sysClr val="windowText" lastClr="000000"/>
            </a:solidFill>
          </a:ln>
        </c:spPr>
        <c:crossAx val="122976128"/>
        <c:crosses val="max"/>
        <c:crossBetween val="between"/>
      </c:valAx>
      <c:catAx>
        <c:axId val="122976128"/>
        <c:scaling>
          <c:orientation val="minMax"/>
        </c:scaling>
        <c:delete val="1"/>
        <c:axPos val="b"/>
        <c:numFmt formatCode="General" sourceLinked="1"/>
        <c:tickLblPos val="none"/>
        <c:crossAx val="122974592"/>
        <c:crosses val="autoZero"/>
        <c:auto val="1"/>
        <c:lblAlgn val="ctr"/>
        <c:lblOffset val="100"/>
      </c:catAx>
      <c:spPr>
        <a:ln>
          <a:solidFill>
            <a:sysClr val="windowText" lastClr="000000"/>
          </a:solidFill>
        </a:ln>
      </c:spPr>
    </c:plotArea>
    <c:legend>
      <c:legendPos val="t"/>
      <c:layout/>
    </c:legend>
    <c:plotVisOnly val="1"/>
  </c:chart>
  <c:spPr>
    <a:solidFill>
      <a:srgbClr val="E0E0E0"/>
    </a:solidFill>
  </c:spPr>
  <c:txPr>
    <a:bodyPr/>
    <a:lstStyle/>
    <a:p>
      <a:pPr>
        <a:defRPr b="1" i="0">
          <a:latin typeface="Arial" pitchFamily="34" charset="0"/>
          <a:cs typeface="Arial" pitchFamily="34" charset="0"/>
        </a:defRPr>
      </a:pPr>
      <a:endParaRPr lang="en-US"/>
    </a:p>
  </c:txPr>
  <c:printSettings>
    <c:headerFooter/>
    <c:pageMargins b="0.750000000000001" l="0.70000000000000062" r="0.70000000000000062" t="0.750000000000001" header="0.30000000000000032" footer="0.30000000000000032"/>
    <c:pageSetup/>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267</xdr:row>
      <xdr:rowOff>0</xdr:rowOff>
    </xdr:from>
    <xdr:to>
      <xdr:col>10</xdr:col>
      <xdr:colOff>0</xdr:colOff>
      <xdr:row>268</xdr:row>
      <xdr:rowOff>0</xdr:rowOff>
    </xdr:to>
    <xdr:sp macro="[0]!RatingSound" textlink="">
      <xdr:nvSpPr>
        <xdr:cNvPr id="23" name="Rectangle 135"/>
        <xdr:cNvSpPr>
          <a:spLocks noChangeArrowheads="1"/>
        </xdr:cNvSpPr>
      </xdr:nvSpPr>
      <xdr:spPr bwMode="auto">
        <a:xfrm>
          <a:off x="8277225" y="42462450"/>
          <a:ext cx="0" cy="552450"/>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RatingVoice" textlink="">
      <xdr:nvSpPr>
        <xdr:cNvPr id="24" name="Rectangle 136"/>
        <xdr:cNvSpPr>
          <a:spLocks noChangeArrowheads="1"/>
        </xdr:cNvSpPr>
      </xdr:nvSpPr>
      <xdr:spPr bwMode="auto">
        <a:xfrm>
          <a:off x="8277225" y="42462450"/>
          <a:ext cx="0" cy="552450"/>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RatingRhytm" textlink="">
      <xdr:nvSpPr>
        <xdr:cNvPr id="25" name="Rectangle 137"/>
        <xdr:cNvSpPr>
          <a:spLocks noChangeArrowheads="1"/>
        </xdr:cNvSpPr>
      </xdr:nvSpPr>
      <xdr:spPr bwMode="auto">
        <a:xfrm>
          <a:off x="8277225" y="42462450"/>
          <a:ext cx="0" cy="552450"/>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RatingExtra" textlink="">
      <xdr:nvSpPr>
        <xdr:cNvPr id="26" name="Rectangle 138"/>
        <xdr:cNvSpPr>
          <a:spLocks noChangeArrowheads="1"/>
        </xdr:cNvSpPr>
      </xdr:nvSpPr>
      <xdr:spPr bwMode="auto">
        <a:xfrm>
          <a:off x="8277225" y="42462450"/>
          <a:ext cx="0" cy="552450"/>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SCORE" textlink="">
      <xdr:nvSpPr>
        <xdr:cNvPr id="27" name="Rectangle 139"/>
        <xdr:cNvSpPr>
          <a:spLocks noChangeArrowheads="1"/>
        </xdr:cNvSpPr>
      </xdr:nvSpPr>
      <xdr:spPr bwMode="auto">
        <a:xfrm>
          <a:off x="8277225" y="42462450"/>
          <a:ext cx="0" cy="552450"/>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Rating" textlink="">
      <xdr:nvSpPr>
        <xdr:cNvPr id="28" name="Rectangle 140"/>
        <xdr:cNvSpPr>
          <a:spLocks noChangeArrowheads="1"/>
        </xdr:cNvSpPr>
      </xdr:nvSpPr>
      <xdr:spPr bwMode="auto">
        <a:xfrm>
          <a:off x="8277225" y="42462450"/>
          <a:ext cx="0" cy="552450"/>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Multiply" textlink="">
      <xdr:nvSpPr>
        <xdr:cNvPr id="29" name="Rectangle 141"/>
        <xdr:cNvSpPr>
          <a:spLocks noChangeArrowheads="1"/>
        </xdr:cNvSpPr>
      </xdr:nvSpPr>
      <xdr:spPr bwMode="auto">
        <a:xfrm>
          <a:off x="8277225" y="42462450"/>
          <a:ext cx="0" cy="552450"/>
        </a:xfrm>
        <a:prstGeom prst="rect">
          <a:avLst/>
        </a:prstGeom>
        <a:noFill/>
        <a:ln w="9525">
          <a:noFill/>
          <a:miter lim="800000"/>
          <a:headEnd/>
          <a:tailEnd/>
        </a:ln>
        <a:effectLst/>
      </xdr:spPr>
    </xdr:sp>
    <xdr:clientData/>
  </xdr:twoCellAnchor>
  <xdr:twoCellAnchor>
    <xdr:from>
      <xdr:col>10</xdr:col>
      <xdr:colOff>0</xdr:colOff>
      <xdr:row>2</xdr:row>
      <xdr:rowOff>0</xdr:rowOff>
    </xdr:from>
    <xdr:to>
      <xdr:col>10</xdr:col>
      <xdr:colOff>0</xdr:colOff>
      <xdr:row>3</xdr:row>
      <xdr:rowOff>0</xdr:rowOff>
    </xdr:to>
    <xdr:sp macro="[0]!RatingSound" textlink="">
      <xdr:nvSpPr>
        <xdr:cNvPr id="37" name="Rectangle 27"/>
        <xdr:cNvSpPr>
          <a:spLocks noChangeArrowheads="1"/>
        </xdr:cNvSpPr>
      </xdr:nvSpPr>
      <xdr:spPr bwMode="auto">
        <a:xfrm>
          <a:off x="8029575" y="2571750"/>
          <a:ext cx="0" cy="628650"/>
        </a:xfrm>
        <a:prstGeom prst="rect">
          <a:avLst/>
        </a:prstGeom>
        <a:noFill/>
        <a:ln w="9525">
          <a:noFill/>
          <a:miter lim="800000"/>
          <a:headEnd/>
          <a:tailEnd/>
        </a:ln>
        <a:effectLst/>
      </xdr:spPr>
    </xdr:sp>
    <xdr:clientData/>
  </xdr:twoCellAnchor>
  <xdr:twoCellAnchor>
    <xdr:from>
      <xdr:col>10</xdr:col>
      <xdr:colOff>0</xdr:colOff>
      <xdr:row>2</xdr:row>
      <xdr:rowOff>0</xdr:rowOff>
    </xdr:from>
    <xdr:to>
      <xdr:col>10</xdr:col>
      <xdr:colOff>0</xdr:colOff>
      <xdr:row>3</xdr:row>
      <xdr:rowOff>0</xdr:rowOff>
    </xdr:to>
    <xdr:sp macro="[0]!RatingVoice" textlink="">
      <xdr:nvSpPr>
        <xdr:cNvPr id="38" name="Rectangle 28"/>
        <xdr:cNvSpPr>
          <a:spLocks noChangeArrowheads="1"/>
        </xdr:cNvSpPr>
      </xdr:nvSpPr>
      <xdr:spPr bwMode="auto">
        <a:xfrm>
          <a:off x="8029575" y="2571750"/>
          <a:ext cx="0" cy="628650"/>
        </a:xfrm>
        <a:prstGeom prst="rect">
          <a:avLst/>
        </a:prstGeom>
        <a:noFill/>
        <a:ln w="9525">
          <a:noFill/>
          <a:miter lim="800000"/>
          <a:headEnd/>
          <a:tailEnd/>
        </a:ln>
        <a:effectLst/>
      </xdr:spPr>
    </xdr:sp>
    <xdr:clientData/>
  </xdr:twoCellAnchor>
  <xdr:twoCellAnchor>
    <xdr:from>
      <xdr:col>10</xdr:col>
      <xdr:colOff>0</xdr:colOff>
      <xdr:row>2</xdr:row>
      <xdr:rowOff>0</xdr:rowOff>
    </xdr:from>
    <xdr:to>
      <xdr:col>10</xdr:col>
      <xdr:colOff>0</xdr:colOff>
      <xdr:row>3</xdr:row>
      <xdr:rowOff>0</xdr:rowOff>
    </xdr:to>
    <xdr:sp macro="[0]!RatingRhytm" textlink="">
      <xdr:nvSpPr>
        <xdr:cNvPr id="39" name="Rectangle 29"/>
        <xdr:cNvSpPr>
          <a:spLocks noChangeArrowheads="1"/>
        </xdr:cNvSpPr>
      </xdr:nvSpPr>
      <xdr:spPr bwMode="auto">
        <a:xfrm>
          <a:off x="8029575" y="2571750"/>
          <a:ext cx="0" cy="628650"/>
        </a:xfrm>
        <a:prstGeom prst="rect">
          <a:avLst/>
        </a:prstGeom>
        <a:noFill/>
        <a:ln w="9525">
          <a:noFill/>
          <a:miter lim="800000"/>
          <a:headEnd/>
          <a:tailEnd/>
        </a:ln>
        <a:effectLst/>
      </xdr:spPr>
    </xdr:sp>
    <xdr:clientData/>
  </xdr:twoCellAnchor>
  <xdr:twoCellAnchor>
    <xdr:from>
      <xdr:col>10</xdr:col>
      <xdr:colOff>0</xdr:colOff>
      <xdr:row>2</xdr:row>
      <xdr:rowOff>0</xdr:rowOff>
    </xdr:from>
    <xdr:to>
      <xdr:col>10</xdr:col>
      <xdr:colOff>0</xdr:colOff>
      <xdr:row>3</xdr:row>
      <xdr:rowOff>0</xdr:rowOff>
    </xdr:to>
    <xdr:sp macro="[0]!RatingExtra" textlink="">
      <xdr:nvSpPr>
        <xdr:cNvPr id="40" name="Rectangle 30"/>
        <xdr:cNvSpPr>
          <a:spLocks noChangeArrowheads="1"/>
        </xdr:cNvSpPr>
      </xdr:nvSpPr>
      <xdr:spPr bwMode="auto">
        <a:xfrm>
          <a:off x="8029575" y="2571750"/>
          <a:ext cx="0" cy="628650"/>
        </a:xfrm>
        <a:prstGeom prst="rect">
          <a:avLst/>
        </a:prstGeom>
        <a:noFill/>
        <a:ln w="9525">
          <a:noFill/>
          <a:miter lim="800000"/>
          <a:headEnd/>
          <a:tailEnd/>
        </a:ln>
        <a:effectLst/>
      </xdr:spPr>
    </xdr:sp>
    <xdr:clientData/>
  </xdr:twoCellAnchor>
  <xdr:twoCellAnchor>
    <xdr:from>
      <xdr:col>10</xdr:col>
      <xdr:colOff>0</xdr:colOff>
      <xdr:row>2</xdr:row>
      <xdr:rowOff>0</xdr:rowOff>
    </xdr:from>
    <xdr:to>
      <xdr:col>10</xdr:col>
      <xdr:colOff>0</xdr:colOff>
      <xdr:row>3</xdr:row>
      <xdr:rowOff>0</xdr:rowOff>
    </xdr:to>
    <xdr:sp macro="[0]!SCORE" textlink="">
      <xdr:nvSpPr>
        <xdr:cNvPr id="41" name="Rectangle 33"/>
        <xdr:cNvSpPr>
          <a:spLocks noChangeArrowheads="1"/>
        </xdr:cNvSpPr>
      </xdr:nvSpPr>
      <xdr:spPr bwMode="auto">
        <a:xfrm>
          <a:off x="8029575" y="2571750"/>
          <a:ext cx="0" cy="628650"/>
        </a:xfrm>
        <a:prstGeom prst="rect">
          <a:avLst/>
        </a:prstGeom>
        <a:noFill/>
        <a:ln w="9525">
          <a:noFill/>
          <a:miter lim="800000"/>
          <a:headEnd/>
          <a:tailEnd/>
        </a:ln>
        <a:effectLst/>
      </xdr:spPr>
    </xdr:sp>
    <xdr:clientData/>
  </xdr:twoCellAnchor>
  <xdr:twoCellAnchor>
    <xdr:from>
      <xdr:col>10</xdr:col>
      <xdr:colOff>0</xdr:colOff>
      <xdr:row>2</xdr:row>
      <xdr:rowOff>0</xdr:rowOff>
    </xdr:from>
    <xdr:to>
      <xdr:col>10</xdr:col>
      <xdr:colOff>0</xdr:colOff>
      <xdr:row>3</xdr:row>
      <xdr:rowOff>0</xdr:rowOff>
    </xdr:to>
    <xdr:sp macro="[0]!Rating" textlink="">
      <xdr:nvSpPr>
        <xdr:cNvPr id="42" name="Rectangle 35"/>
        <xdr:cNvSpPr>
          <a:spLocks noChangeArrowheads="1"/>
        </xdr:cNvSpPr>
      </xdr:nvSpPr>
      <xdr:spPr bwMode="auto">
        <a:xfrm>
          <a:off x="8029575" y="2571750"/>
          <a:ext cx="0" cy="628650"/>
        </a:xfrm>
        <a:prstGeom prst="rect">
          <a:avLst/>
        </a:prstGeom>
        <a:noFill/>
        <a:ln w="9525">
          <a:noFill/>
          <a:miter lim="800000"/>
          <a:headEnd/>
          <a:tailEnd/>
        </a:ln>
        <a:effectLst/>
      </xdr:spPr>
    </xdr:sp>
    <xdr:clientData/>
  </xdr:twoCellAnchor>
  <xdr:twoCellAnchor>
    <xdr:from>
      <xdr:col>10</xdr:col>
      <xdr:colOff>0</xdr:colOff>
      <xdr:row>2</xdr:row>
      <xdr:rowOff>0</xdr:rowOff>
    </xdr:from>
    <xdr:to>
      <xdr:col>10</xdr:col>
      <xdr:colOff>0</xdr:colOff>
      <xdr:row>3</xdr:row>
      <xdr:rowOff>0</xdr:rowOff>
    </xdr:to>
    <xdr:sp macro="[0]!Multiply" textlink="">
      <xdr:nvSpPr>
        <xdr:cNvPr id="43" name="Rectangle 48"/>
        <xdr:cNvSpPr>
          <a:spLocks noChangeArrowheads="1"/>
        </xdr:cNvSpPr>
      </xdr:nvSpPr>
      <xdr:spPr bwMode="auto">
        <a:xfrm>
          <a:off x="8029575" y="2571750"/>
          <a:ext cx="0" cy="628650"/>
        </a:xfrm>
        <a:prstGeom prst="rect">
          <a:avLst/>
        </a:prstGeom>
        <a:noFill/>
        <a:ln w="9525">
          <a:noFill/>
          <a:miter lim="800000"/>
          <a:headEnd/>
          <a:tailEnd/>
        </a:ln>
        <a:effectLst/>
      </xdr:spPr>
    </xdr:sp>
    <xdr:clientData/>
  </xdr:twoCellAnchor>
  <xdr:twoCellAnchor>
    <xdr:from>
      <xdr:col>10</xdr:col>
      <xdr:colOff>0</xdr:colOff>
      <xdr:row>1</xdr:row>
      <xdr:rowOff>0</xdr:rowOff>
    </xdr:from>
    <xdr:to>
      <xdr:col>10</xdr:col>
      <xdr:colOff>0</xdr:colOff>
      <xdr:row>2</xdr:row>
      <xdr:rowOff>0</xdr:rowOff>
    </xdr:to>
    <xdr:sp macro="[0]!RatingSound" textlink="">
      <xdr:nvSpPr>
        <xdr:cNvPr id="44" name="Rectangle 27"/>
        <xdr:cNvSpPr>
          <a:spLocks noChangeArrowheads="1"/>
        </xdr:cNvSpPr>
      </xdr:nvSpPr>
      <xdr:spPr bwMode="auto">
        <a:xfrm>
          <a:off x="8029575" y="333375"/>
          <a:ext cx="0" cy="752475"/>
        </a:xfrm>
        <a:prstGeom prst="rect">
          <a:avLst/>
        </a:prstGeom>
        <a:noFill/>
        <a:ln w="9525">
          <a:noFill/>
          <a:miter lim="800000"/>
          <a:headEnd/>
          <a:tailEnd/>
        </a:ln>
        <a:effectLst/>
      </xdr:spPr>
    </xdr:sp>
    <xdr:clientData/>
  </xdr:twoCellAnchor>
  <xdr:twoCellAnchor>
    <xdr:from>
      <xdr:col>10</xdr:col>
      <xdr:colOff>0</xdr:colOff>
      <xdr:row>1</xdr:row>
      <xdr:rowOff>0</xdr:rowOff>
    </xdr:from>
    <xdr:to>
      <xdr:col>10</xdr:col>
      <xdr:colOff>0</xdr:colOff>
      <xdr:row>2</xdr:row>
      <xdr:rowOff>0</xdr:rowOff>
    </xdr:to>
    <xdr:sp macro="[0]!RatingVoice" textlink="">
      <xdr:nvSpPr>
        <xdr:cNvPr id="45" name="Rectangle 28"/>
        <xdr:cNvSpPr>
          <a:spLocks noChangeArrowheads="1"/>
        </xdr:cNvSpPr>
      </xdr:nvSpPr>
      <xdr:spPr bwMode="auto">
        <a:xfrm>
          <a:off x="8029575" y="333375"/>
          <a:ext cx="0" cy="752475"/>
        </a:xfrm>
        <a:prstGeom prst="rect">
          <a:avLst/>
        </a:prstGeom>
        <a:noFill/>
        <a:ln w="9525">
          <a:noFill/>
          <a:miter lim="800000"/>
          <a:headEnd/>
          <a:tailEnd/>
        </a:ln>
        <a:effectLst/>
      </xdr:spPr>
    </xdr:sp>
    <xdr:clientData/>
  </xdr:twoCellAnchor>
  <xdr:twoCellAnchor>
    <xdr:from>
      <xdr:col>10</xdr:col>
      <xdr:colOff>0</xdr:colOff>
      <xdr:row>1</xdr:row>
      <xdr:rowOff>0</xdr:rowOff>
    </xdr:from>
    <xdr:to>
      <xdr:col>10</xdr:col>
      <xdr:colOff>0</xdr:colOff>
      <xdr:row>2</xdr:row>
      <xdr:rowOff>0</xdr:rowOff>
    </xdr:to>
    <xdr:sp macro="[0]!RatingRhytm" textlink="">
      <xdr:nvSpPr>
        <xdr:cNvPr id="46" name="Rectangle 29"/>
        <xdr:cNvSpPr>
          <a:spLocks noChangeArrowheads="1"/>
        </xdr:cNvSpPr>
      </xdr:nvSpPr>
      <xdr:spPr bwMode="auto">
        <a:xfrm>
          <a:off x="8029575" y="333375"/>
          <a:ext cx="0" cy="752475"/>
        </a:xfrm>
        <a:prstGeom prst="rect">
          <a:avLst/>
        </a:prstGeom>
        <a:noFill/>
        <a:ln w="9525">
          <a:noFill/>
          <a:miter lim="800000"/>
          <a:headEnd/>
          <a:tailEnd/>
        </a:ln>
        <a:effectLst/>
      </xdr:spPr>
    </xdr:sp>
    <xdr:clientData/>
  </xdr:twoCellAnchor>
  <xdr:twoCellAnchor>
    <xdr:from>
      <xdr:col>10</xdr:col>
      <xdr:colOff>0</xdr:colOff>
      <xdr:row>1</xdr:row>
      <xdr:rowOff>0</xdr:rowOff>
    </xdr:from>
    <xdr:to>
      <xdr:col>10</xdr:col>
      <xdr:colOff>0</xdr:colOff>
      <xdr:row>2</xdr:row>
      <xdr:rowOff>0</xdr:rowOff>
    </xdr:to>
    <xdr:sp macro="[0]!RatingExtra" textlink="">
      <xdr:nvSpPr>
        <xdr:cNvPr id="47" name="Rectangle 30"/>
        <xdr:cNvSpPr>
          <a:spLocks noChangeArrowheads="1"/>
        </xdr:cNvSpPr>
      </xdr:nvSpPr>
      <xdr:spPr bwMode="auto">
        <a:xfrm>
          <a:off x="8029575" y="333375"/>
          <a:ext cx="0" cy="752475"/>
        </a:xfrm>
        <a:prstGeom prst="rect">
          <a:avLst/>
        </a:prstGeom>
        <a:noFill/>
        <a:ln w="9525">
          <a:noFill/>
          <a:miter lim="800000"/>
          <a:headEnd/>
          <a:tailEnd/>
        </a:ln>
        <a:effectLst/>
      </xdr:spPr>
    </xdr:sp>
    <xdr:clientData/>
  </xdr:twoCellAnchor>
  <xdr:twoCellAnchor>
    <xdr:from>
      <xdr:col>10</xdr:col>
      <xdr:colOff>0</xdr:colOff>
      <xdr:row>1</xdr:row>
      <xdr:rowOff>0</xdr:rowOff>
    </xdr:from>
    <xdr:to>
      <xdr:col>10</xdr:col>
      <xdr:colOff>0</xdr:colOff>
      <xdr:row>2</xdr:row>
      <xdr:rowOff>0</xdr:rowOff>
    </xdr:to>
    <xdr:sp macro="[0]!SCORE" textlink="">
      <xdr:nvSpPr>
        <xdr:cNvPr id="48" name="Rectangle 33"/>
        <xdr:cNvSpPr>
          <a:spLocks noChangeArrowheads="1"/>
        </xdr:cNvSpPr>
      </xdr:nvSpPr>
      <xdr:spPr bwMode="auto">
        <a:xfrm>
          <a:off x="8029575" y="333375"/>
          <a:ext cx="0" cy="752475"/>
        </a:xfrm>
        <a:prstGeom prst="rect">
          <a:avLst/>
        </a:prstGeom>
        <a:noFill/>
        <a:ln w="9525">
          <a:noFill/>
          <a:miter lim="800000"/>
          <a:headEnd/>
          <a:tailEnd/>
        </a:ln>
        <a:effectLst/>
      </xdr:spPr>
    </xdr:sp>
    <xdr:clientData/>
  </xdr:twoCellAnchor>
  <xdr:twoCellAnchor>
    <xdr:from>
      <xdr:col>10</xdr:col>
      <xdr:colOff>0</xdr:colOff>
      <xdr:row>1</xdr:row>
      <xdr:rowOff>0</xdr:rowOff>
    </xdr:from>
    <xdr:to>
      <xdr:col>10</xdr:col>
      <xdr:colOff>0</xdr:colOff>
      <xdr:row>2</xdr:row>
      <xdr:rowOff>0</xdr:rowOff>
    </xdr:to>
    <xdr:sp macro="[0]!Rating" textlink="">
      <xdr:nvSpPr>
        <xdr:cNvPr id="49" name="Rectangle 35"/>
        <xdr:cNvSpPr>
          <a:spLocks noChangeArrowheads="1"/>
        </xdr:cNvSpPr>
      </xdr:nvSpPr>
      <xdr:spPr bwMode="auto">
        <a:xfrm>
          <a:off x="8029575" y="333375"/>
          <a:ext cx="0" cy="752475"/>
        </a:xfrm>
        <a:prstGeom prst="rect">
          <a:avLst/>
        </a:prstGeom>
        <a:noFill/>
        <a:ln w="9525">
          <a:noFill/>
          <a:miter lim="800000"/>
          <a:headEnd/>
          <a:tailEnd/>
        </a:ln>
        <a:effectLst/>
      </xdr:spPr>
    </xdr:sp>
    <xdr:clientData/>
  </xdr:twoCellAnchor>
  <xdr:twoCellAnchor>
    <xdr:from>
      <xdr:col>10</xdr:col>
      <xdr:colOff>0</xdr:colOff>
      <xdr:row>1</xdr:row>
      <xdr:rowOff>0</xdr:rowOff>
    </xdr:from>
    <xdr:to>
      <xdr:col>10</xdr:col>
      <xdr:colOff>0</xdr:colOff>
      <xdr:row>2</xdr:row>
      <xdr:rowOff>0</xdr:rowOff>
    </xdr:to>
    <xdr:sp macro="[0]!Multiply" textlink="">
      <xdr:nvSpPr>
        <xdr:cNvPr id="50" name="Rectangle 48"/>
        <xdr:cNvSpPr>
          <a:spLocks noChangeArrowheads="1"/>
        </xdr:cNvSpPr>
      </xdr:nvSpPr>
      <xdr:spPr bwMode="auto">
        <a:xfrm>
          <a:off x="8029575" y="333375"/>
          <a:ext cx="0" cy="752475"/>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RatingSound" textlink="">
      <xdr:nvSpPr>
        <xdr:cNvPr id="51" name="Rectangle 27"/>
        <xdr:cNvSpPr>
          <a:spLocks noChangeArrowheads="1"/>
        </xdr:cNvSpPr>
      </xdr:nvSpPr>
      <xdr:spPr bwMode="auto">
        <a:xfrm>
          <a:off x="8429625" y="400050"/>
          <a:ext cx="0" cy="495300"/>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RatingVoice" textlink="">
      <xdr:nvSpPr>
        <xdr:cNvPr id="52" name="Rectangle 28"/>
        <xdr:cNvSpPr>
          <a:spLocks noChangeArrowheads="1"/>
        </xdr:cNvSpPr>
      </xdr:nvSpPr>
      <xdr:spPr bwMode="auto">
        <a:xfrm>
          <a:off x="8429625" y="400050"/>
          <a:ext cx="0" cy="495300"/>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RatingRhytm" textlink="">
      <xdr:nvSpPr>
        <xdr:cNvPr id="53" name="Rectangle 29"/>
        <xdr:cNvSpPr>
          <a:spLocks noChangeArrowheads="1"/>
        </xdr:cNvSpPr>
      </xdr:nvSpPr>
      <xdr:spPr bwMode="auto">
        <a:xfrm>
          <a:off x="8429625" y="400050"/>
          <a:ext cx="0" cy="495300"/>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RatingExtra" textlink="">
      <xdr:nvSpPr>
        <xdr:cNvPr id="54" name="Rectangle 30"/>
        <xdr:cNvSpPr>
          <a:spLocks noChangeArrowheads="1"/>
        </xdr:cNvSpPr>
      </xdr:nvSpPr>
      <xdr:spPr bwMode="auto">
        <a:xfrm>
          <a:off x="8429625" y="400050"/>
          <a:ext cx="0" cy="495300"/>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SCORE" textlink="">
      <xdr:nvSpPr>
        <xdr:cNvPr id="55" name="Rectangle 33"/>
        <xdr:cNvSpPr>
          <a:spLocks noChangeArrowheads="1"/>
        </xdr:cNvSpPr>
      </xdr:nvSpPr>
      <xdr:spPr bwMode="auto">
        <a:xfrm>
          <a:off x="8429625" y="400050"/>
          <a:ext cx="0" cy="495300"/>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Rating" textlink="">
      <xdr:nvSpPr>
        <xdr:cNvPr id="56" name="Rectangle 35"/>
        <xdr:cNvSpPr>
          <a:spLocks noChangeArrowheads="1"/>
        </xdr:cNvSpPr>
      </xdr:nvSpPr>
      <xdr:spPr bwMode="auto">
        <a:xfrm>
          <a:off x="8429625" y="400050"/>
          <a:ext cx="0" cy="495300"/>
        </a:xfrm>
        <a:prstGeom prst="rect">
          <a:avLst/>
        </a:prstGeom>
        <a:noFill/>
        <a:ln w="9525">
          <a:noFill/>
          <a:miter lim="800000"/>
          <a:headEnd/>
          <a:tailEnd/>
        </a:ln>
        <a:effectLst/>
      </xdr:spPr>
    </xdr:sp>
    <xdr:clientData/>
  </xdr:twoCellAnchor>
  <xdr:twoCellAnchor>
    <xdr:from>
      <xdr:col>10</xdr:col>
      <xdr:colOff>0</xdr:colOff>
      <xdr:row>267</xdr:row>
      <xdr:rowOff>0</xdr:rowOff>
    </xdr:from>
    <xdr:to>
      <xdr:col>10</xdr:col>
      <xdr:colOff>0</xdr:colOff>
      <xdr:row>268</xdr:row>
      <xdr:rowOff>0</xdr:rowOff>
    </xdr:to>
    <xdr:sp macro="[0]!Multiply" textlink="">
      <xdr:nvSpPr>
        <xdr:cNvPr id="57" name="Rectangle 48"/>
        <xdr:cNvSpPr>
          <a:spLocks noChangeArrowheads="1"/>
        </xdr:cNvSpPr>
      </xdr:nvSpPr>
      <xdr:spPr bwMode="auto">
        <a:xfrm>
          <a:off x="8429625" y="400050"/>
          <a:ext cx="0" cy="495300"/>
        </a:xfrm>
        <a:prstGeom prst="rect">
          <a:avLst/>
        </a:prstGeom>
        <a:noFill/>
        <a:ln w="9525">
          <a:noFill/>
          <a:miter lim="800000"/>
          <a:headEnd/>
          <a:tailEnd/>
        </a:ln>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3</xdr:row>
      <xdr:rowOff>0</xdr:rowOff>
    </xdr:to>
    <xdr:sp macro="[0]!RatingSound" textlink="">
      <xdr:nvSpPr>
        <xdr:cNvPr id="30" name="Rectangle 27"/>
        <xdr:cNvSpPr>
          <a:spLocks noChangeArrowheads="1"/>
        </xdr:cNvSpPr>
      </xdr:nvSpPr>
      <xdr:spPr bwMode="auto">
        <a:xfrm>
          <a:off x="8429625" y="390525"/>
          <a:ext cx="0" cy="809625"/>
        </a:xfrm>
        <a:prstGeom prst="rect">
          <a:avLst/>
        </a:prstGeom>
        <a:noFill/>
        <a:ln w="9525">
          <a:noFill/>
          <a:miter lim="800000"/>
          <a:headEnd/>
          <a:tailEnd/>
        </a:ln>
        <a:effectLst/>
      </xdr:spPr>
    </xdr:sp>
    <xdr:clientData/>
  </xdr:twoCellAnchor>
  <xdr:twoCellAnchor>
    <xdr:from>
      <xdr:col>5</xdr:col>
      <xdr:colOff>0</xdr:colOff>
      <xdr:row>2</xdr:row>
      <xdr:rowOff>0</xdr:rowOff>
    </xdr:from>
    <xdr:to>
      <xdr:col>5</xdr:col>
      <xdr:colOff>0</xdr:colOff>
      <xdr:row>3</xdr:row>
      <xdr:rowOff>0</xdr:rowOff>
    </xdr:to>
    <xdr:sp macro="[0]!RatingVoice" textlink="">
      <xdr:nvSpPr>
        <xdr:cNvPr id="31" name="Rectangle 28"/>
        <xdr:cNvSpPr>
          <a:spLocks noChangeArrowheads="1"/>
        </xdr:cNvSpPr>
      </xdr:nvSpPr>
      <xdr:spPr bwMode="auto">
        <a:xfrm>
          <a:off x="8429625" y="390525"/>
          <a:ext cx="0" cy="809625"/>
        </a:xfrm>
        <a:prstGeom prst="rect">
          <a:avLst/>
        </a:prstGeom>
        <a:noFill/>
        <a:ln w="9525">
          <a:noFill/>
          <a:miter lim="800000"/>
          <a:headEnd/>
          <a:tailEnd/>
        </a:ln>
        <a:effectLst/>
      </xdr:spPr>
    </xdr:sp>
    <xdr:clientData/>
  </xdr:twoCellAnchor>
  <xdr:twoCellAnchor>
    <xdr:from>
      <xdr:col>5</xdr:col>
      <xdr:colOff>0</xdr:colOff>
      <xdr:row>2</xdr:row>
      <xdr:rowOff>0</xdr:rowOff>
    </xdr:from>
    <xdr:to>
      <xdr:col>5</xdr:col>
      <xdr:colOff>0</xdr:colOff>
      <xdr:row>3</xdr:row>
      <xdr:rowOff>0</xdr:rowOff>
    </xdr:to>
    <xdr:sp macro="[0]!RatingRhytm" textlink="">
      <xdr:nvSpPr>
        <xdr:cNvPr id="32" name="Rectangle 29"/>
        <xdr:cNvSpPr>
          <a:spLocks noChangeArrowheads="1"/>
        </xdr:cNvSpPr>
      </xdr:nvSpPr>
      <xdr:spPr bwMode="auto">
        <a:xfrm>
          <a:off x="8429625" y="390525"/>
          <a:ext cx="0" cy="809625"/>
        </a:xfrm>
        <a:prstGeom prst="rect">
          <a:avLst/>
        </a:prstGeom>
        <a:noFill/>
        <a:ln w="9525">
          <a:noFill/>
          <a:miter lim="800000"/>
          <a:headEnd/>
          <a:tailEnd/>
        </a:ln>
        <a:effectLst/>
      </xdr:spPr>
    </xdr:sp>
    <xdr:clientData/>
  </xdr:twoCellAnchor>
  <xdr:twoCellAnchor>
    <xdr:from>
      <xdr:col>5</xdr:col>
      <xdr:colOff>0</xdr:colOff>
      <xdr:row>2</xdr:row>
      <xdr:rowOff>0</xdr:rowOff>
    </xdr:from>
    <xdr:to>
      <xdr:col>5</xdr:col>
      <xdr:colOff>0</xdr:colOff>
      <xdr:row>3</xdr:row>
      <xdr:rowOff>0</xdr:rowOff>
    </xdr:to>
    <xdr:sp macro="[0]!RatingExtra" textlink="">
      <xdr:nvSpPr>
        <xdr:cNvPr id="33" name="Rectangle 30"/>
        <xdr:cNvSpPr>
          <a:spLocks noChangeArrowheads="1"/>
        </xdr:cNvSpPr>
      </xdr:nvSpPr>
      <xdr:spPr bwMode="auto">
        <a:xfrm>
          <a:off x="8429625" y="390525"/>
          <a:ext cx="0" cy="809625"/>
        </a:xfrm>
        <a:prstGeom prst="rect">
          <a:avLst/>
        </a:prstGeom>
        <a:noFill/>
        <a:ln w="9525">
          <a:noFill/>
          <a:miter lim="800000"/>
          <a:headEnd/>
          <a:tailEnd/>
        </a:ln>
        <a:effectLst/>
      </xdr:spPr>
    </xdr:sp>
    <xdr:clientData/>
  </xdr:twoCellAnchor>
  <xdr:twoCellAnchor>
    <xdr:from>
      <xdr:col>5</xdr:col>
      <xdr:colOff>0</xdr:colOff>
      <xdr:row>2</xdr:row>
      <xdr:rowOff>0</xdr:rowOff>
    </xdr:from>
    <xdr:to>
      <xdr:col>5</xdr:col>
      <xdr:colOff>0</xdr:colOff>
      <xdr:row>3</xdr:row>
      <xdr:rowOff>0</xdr:rowOff>
    </xdr:to>
    <xdr:sp macro="[0]!SCORE" textlink="">
      <xdr:nvSpPr>
        <xdr:cNvPr id="34" name="Rectangle 33"/>
        <xdr:cNvSpPr>
          <a:spLocks noChangeArrowheads="1"/>
        </xdr:cNvSpPr>
      </xdr:nvSpPr>
      <xdr:spPr bwMode="auto">
        <a:xfrm>
          <a:off x="8429625" y="390525"/>
          <a:ext cx="0" cy="809625"/>
        </a:xfrm>
        <a:prstGeom prst="rect">
          <a:avLst/>
        </a:prstGeom>
        <a:noFill/>
        <a:ln w="9525">
          <a:noFill/>
          <a:miter lim="800000"/>
          <a:headEnd/>
          <a:tailEnd/>
        </a:ln>
        <a:effectLst/>
      </xdr:spPr>
    </xdr:sp>
    <xdr:clientData/>
  </xdr:twoCellAnchor>
  <xdr:twoCellAnchor>
    <xdr:from>
      <xdr:col>5</xdr:col>
      <xdr:colOff>0</xdr:colOff>
      <xdr:row>2</xdr:row>
      <xdr:rowOff>0</xdr:rowOff>
    </xdr:from>
    <xdr:to>
      <xdr:col>5</xdr:col>
      <xdr:colOff>0</xdr:colOff>
      <xdr:row>3</xdr:row>
      <xdr:rowOff>0</xdr:rowOff>
    </xdr:to>
    <xdr:sp macro="[0]!Rating" textlink="">
      <xdr:nvSpPr>
        <xdr:cNvPr id="35" name="Rectangle 35"/>
        <xdr:cNvSpPr>
          <a:spLocks noChangeArrowheads="1"/>
        </xdr:cNvSpPr>
      </xdr:nvSpPr>
      <xdr:spPr bwMode="auto">
        <a:xfrm>
          <a:off x="8429625" y="390525"/>
          <a:ext cx="0" cy="809625"/>
        </a:xfrm>
        <a:prstGeom prst="rect">
          <a:avLst/>
        </a:prstGeom>
        <a:noFill/>
        <a:ln w="9525">
          <a:noFill/>
          <a:miter lim="800000"/>
          <a:headEnd/>
          <a:tailEnd/>
        </a:ln>
        <a:effectLst/>
      </xdr:spPr>
    </xdr:sp>
    <xdr:clientData/>
  </xdr:twoCellAnchor>
  <xdr:twoCellAnchor>
    <xdr:from>
      <xdr:col>5</xdr:col>
      <xdr:colOff>0</xdr:colOff>
      <xdr:row>2</xdr:row>
      <xdr:rowOff>0</xdr:rowOff>
    </xdr:from>
    <xdr:to>
      <xdr:col>5</xdr:col>
      <xdr:colOff>0</xdr:colOff>
      <xdr:row>3</xdr:row>
      <xdr:rowOff>0</xdr:rowOff>
    </xdr:to>
    <xdr:sp macro="[0]!Multiply" textlink="">
      <xdr:nvSpPr>
        <xdr:cNvPr id="36" name="Rectangle 48"/>
        <xdr:cNvSpPr>
          <a:spLocks noChangeArrowheads="1"/>
        </xdr:cNvSpPr>
      </xdr:nvSpPr>
      <xdr:spPr bwMode="auto">
        <a:xfrm>
          <a:off x="8429625" y="390525"/>
          <a:ext cx="0" cy="809625"/>
        </a:xfrm>
        <a:prstGeom prst="rect">
          <a:avLst/>
        </a:prstGeom>
        <a:noFill/>
        <a:ln w="9525">
          <a:noFill/>
          <a:miter lim="800000"/>
          <a:headEnd/>
          <a:tailEnd/>
        </a:ln>
        <a:effectLst/>
      </xdr:spPr>
    </xdr:sp>
    <xdr:clientData/>
  </xdr:twoCellAnchor>
  <xdr:twoCellAnchor>
    <xdr:from>
      <xdr:col>5</xdr:col>
      <xdr:colOff>0</xdr:colOff>
      <xdr:row>1</xdr:row>
      <xdr:rowOff>0</xdr:rowOff>
    </xdr:from>
    <xdr:to>
      <xdr:col>5</xdr:col>
      <xdr:colOff>0</xdr:colOff>
      <xdr:row>2</xdr:row>
      <xdr:rowOff>0</xdr:rowOff>
    </xdr:to>
    <xdr:sp macro="[0]!RatingSound" textlink="">
      <xdr:nvSpPr>
        <xdr:cNvPr id="37" name="Rectangle 27"/>
        <xdr:cNvSpPr>
          <a:spLocks noChangeArrowheads="1"/>
        </xdr:cNvSpPr>
      </xdr:nvSpPr>
      <xdr:spPr bwMode="auto">
        <a:xfrm>
          <a:off x="8429625" y="161925"/>
          <a:ext cx="0" cy="228600"/>
        </a:xfrm>
        <a:prstGeom prst="rect">
          <a:avLst/>
        </a:prstGeom>
        <a:noFill/>
        <a:ln w="9525">
          <a:noFill/>
          <a:miter lim="800000"/>
          <a:headEnd/>
          <a:tailEnd/>
        </a:ln>
        <a:effectLst/>
      </xdr:spPr>
    </xdr:sp>
    <xdr:clientData/>
  </xdr:twoCellAnchor>
  <xdr:twoCellAnchor>
    <xdr:from>
      <xdr:col>5</xdr:col>
      <xdr:colOff>0</xdr:colOff>
      <xdr:row>1</xdr:row>
      <xdr:rowOff>0</xdr:rowOff>
    </xdr:from>
    <xdr:to>
      <xdr:col>5</xdr:col>
      <xdr:colOff>0</xdr:colOff>
      <xdr:row>2</xdr:row>
      <xdr:rowOff>0</xdr:rowOff>
    </xdr:to>
    <xdr:sp macro="[0]!RatingVoice" textlink="">
      <xdr:nvSpPr>
        <xdr:cNvPr id="38" name="Rectangle 28"/>
        <xdr:cNvSpPr>
          <a:spLocks noChangeArrowheads="1"/>
        </xdr:cNvSpPr>
      </xdr:nvSpPr>
      <xdr:spPr bwMode="auto">
        <a:xfrm>
          <a:off x="8429625" y="161925"/>
          <a:ext cx="0" cy="228600"/>
        </a:xfrm>
        <a:prstGeom prst="rect">
          <a:avLst/>
        </a:prstGeom>
        <a:noFill/>
        <a:ln w="9525">
          <a:noFill/>
          <a:miter lim="800000"/>
          <a:headEnd/>
          <a:tailEnd/>
        </a:ln>
        <a:effectLst/>
      </xdr:spPr>
    </xdr:sp>
    <xdr:clientData/>
  </xdr:twoCellAnchor>
  <xdr:twoCellAnchor>
    <xdr:from>
      <xdr:col>5</xdr:col>
      <xdr:colOff>0</xdr:colOff>
      <xdr:row>1</xdr:row>
      <xdr:rowOff>0</xdr:rowOff>
    </xdr:from>
    <xdr:to>
      <xdr:col>5</xdr:col>
      <xdr:colOff>0</xdr:colOff>
      <xdr:row>2</xdr:row>
      <xdr:rowOff>0</xdr:rowOff>
    </xdr:to>
    <xdr:sp macro="[0]!RatingRhytm" textlink="">
      <xdr:nvSpPr>
        <xdr:cNvPr id="39" name="Rectangle 29"/>
        <xdr:cNvSpPr>
          <a:spLocks noChangeArrowheads="1"/>
        </xdr:cNvSpPr>
      </xdr:nvSpPr>
      <xdr:spPr bwMode="auto">
        <a:xfrm>
          <a:off x="8429625" y="161925"/>
          <a:ext cx="0" cy="228600"/>
        </a:xfrm>
        <a:prstGeom prst="rect">
          <a:avLst/>
        </a:prstGeom>
        <a:noFill/>
        <a:ln w="9525">
          <a:noFill/>
          <a:miter lim="800000"/>
          <a:headEnd/>
          <a:tailEnd/>
        </a:ln>
        <a:effectLst/>
      </xdr:spPr>
    </xdr:sp>
    <xdr:clientData/>
  </xdr:twoCellAnchor>
  <xdr:twoCellAnchor>
    <xdr:from>
      <xdr:col>5</xdr:col>
      <xdr:colOff>0</xdr:colOff>
      <xdr:row>1</xdr:row>
      <xdr:rowOff>0</xdr:rowOff>
    </xdr:from>
    <xdr:to>
      <xdr:col>5</xdr:col>
      <xdr:colOff>0</xdr:colOff>
      <xdr:row>2</xdr:row>
      <xdr:rowOff>0</xdr:rowOff>
    </xdr:to>
    <xdr:sp macro="[0]!RatingExtra" textlink="">
      <xdr:nvSpPr>
        <xdr:cNvPr id="40" name="Rectangle 30"/>
        <xdr:cNvSpPr>
          <a:spLocks noChangeArrowheads="1"/>
        </xdr:cNvSpPr>
      </xdr:nvSpPr>
      <xdr:spPr bwMode="auto">
        <a:xfrm>
          <a:off x="8429625" y="161925"/>
          <a:ext cx="0" cy="228600"/>
        </a:xfrm>
        <a:prstGeom prst="rect">
          <a:avLst/>
        </a:prstGeom>
        <a:noFill/>
        <a:ln w="9525">
          <a:noFill/>
          <a:miter lim="800000"/>
          <a:headEnd/>
          <a:tailEnd/>
        </a:ln>
        <a:effectLst/>
      </xdr:spPr>
    </xdr:sp>
    <xdr:clientData/>
  </xdr:twoCellAnchor>
  <xdr:twoCellAnchor>
    <xdr:from>
      <xdr:col>5</xdr:col>
      <xdr:colOff>0</xdr:colOff>
      <xdr:row>1</xdr:row>
      <xdr:rowOff>0</xdr:rowOff>
    </xdr:from>
    <xdr:to>
      <xdr:col>5</xdr:col>
      <xdr:colOff>0</xdr:colOff>
      <xdr:row>2</xdr:row>
      <xdr:rowOff>0</xdr:rowOff>
    </xdr:to>
    <xdr:sp macro="[0]!SCORE" textlink="">
      <xdr:nvSpPr>
        <xdr:cNvPr id="41" name="Rectangle 33"/>
        <xdr:cNvSpPr>
          <a:spLocks noChangeArrowheads="1"/>
        </xdr:cNvSpPr>
      </xdr:nvSpPr>
      <xdr:spPr bwMode="auto">
        <a:xfrm>
          <a:off x="8429625" y="161925"/>
          <a:ext cx="0" cy="228600"/>
        </a:xfrm>
        <a:prstGeom prst="rect">
          <a:avLst/>
        </a:prstGeom>
        <a:noFill/>
        <a:ln w="9525">
          <a:noFill/>
          <a:miter lim="800000"/>
          <a:headEnd/>
          <a:tailEnd/>
        </a:ln>
        <a:effectLst/>
      </xdr:spPr>
    </xdr:sp>
    <xdr:clientData/>
  </xdr:twoCellAnchor>
  <xdr:twoCellAnchor>
    <xdr:from>
      <xdr:col>5</xdr:col>
      <xdr:colOff>0</xdr:colOff>
      <xdr:row>1</xdr:row>
      <xdr:rowOff>0</xdr:rowOff>
    </xdr:from>
    <xdr:to>
      <xdr:col>5</xdr:col>
      <xdr:colOff>0</xdr:colOff>
      <xdr:row>2</xdr:row>
      <xdr:rowOff>0</xdr:rowOff>
    </xdr:to>
    <xdr:sp macro="[0]!Rating" textlink="">
      <xdr:nvSpPr>
        <xdr:cNvPr id="42" name="Rectangle 35"/>
        <xdr:cNvSpPr>
          <a:spLocks noChangeArrowheads="1"/>
        </xdr:cNvSpPr>
      </xdr:nvSpPr>
      <xdr:spPr bwMode="auto">
        <a:xfrm>
          <a:off x="8429625" y="161925"/>
          <a:ext cx="0" cy="228600"/>
        </a:xfrm>
        <a:prstGeom prst="rect">
          <a:avLst/>
        </a:prstGeom>
        <a:noFill/>
        <a:ln w="9525">
          <a:noFill/>
          <a:miter lim="800000"/>
          <a:headEnd/>
          <a:tailEnd/>
        </a:ln>
        <a:effectLst/>
      </xdr:spPr>
    </xdr:sp>
    <xdr:clientData/>
  </xdr:twoCellAnchor>
  <xdr:twoCellAnchor>
    <xdr:from>
      <xdr:col>5</xdr:col>
      <xdr:colOff>0</xdr:colOff>
      <xdr:row>1</xdr:row>
      <xdr:rowOff>0</xdr:rowOff>
    </xdr:from>
    <xdr:to>
      <xdr:col>5</xdr:col>
      <xdr:colOff>0</xdr:colOff>
      <xdr:row>2</xdr:row>
      <xdr:rowOff>0</xdr:rowOff>
    </xdr:to>
    <xdr:sp macro="[0]!Multiply" textlink="">
      <xdr:nvSpPr>
        <xdr:cNvPr id="43" name="Rectangle 48"/>
        <xdr:cNvSpPr>
          <a:spLocks noChangeArrowheads="1"/>
        </xdr:cNvSpPr>
      </xdr:nvSpPr>
      <xdr:spPr bwMode="auto">
        <a:xfrm>
          <a:off x="8429625" y="161925"/>
          <a:ext cx="0" cy="228600"/>
        </a:xfrm>
        <a:prstGeom prst="rect">
          <a:avLst/>
        </a:prstGeom>
        <a:noFill/>
        <a:ln w="9525">
          <a:noFill/>
          <a:miter lim="800000"/>
          <a:headEnd/>
          <a:tailEnd/>
        </a:ln>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0</xdr:colOff>
      <xdr:row>3</xdr:row>
      <xdr:rowOff>0</xdr:rowOff>
    </xdr:to>
    <xdr:sp macro="[0]!RatingSound" textlink="">
      <xdr:nvSpPr>
        <xdr:cNvPr id="2" name="Rectangle 27"/>
        <xdr:cNvSpPr>
          <a:spLocks noChangeArrowheads="1"/>
        </xdr:cNvSpPr>
      </xdr:nvSpPr>
      <xdr:spPr bwMode="auto">
        <a:xfrm>
          <a:off x="3143250" y="390525"/>
          <a:ext cx="0" cy="809625"/>
        </a:xfrm>
        <a:prstGeom prst="rect">
          <a:avLst/>
        </a:prstGeom>
        <a:noFill/>
        <a:ln w="9525">
          <a:noFill/>
          <a:miter lim="800000"/>
          <a:headEnd/>
          <a:tailEnd/>
        </a:ln>
        <a:effectLst/>
      </xdr:spPr>
    </xdr:sp>
    <xdr:clientData/>
  </xdr:twoCellAnchor>
  <xdr:twoCellAnchor>
    <xdr:from>
      <xdr:col>4</xdr:col>
      <xdr:colOff>0</xdr:colOff>
      <xdr:row>2</xdr:row>
      <xdr:rowOff>0</xdr:rowOff>
    </xdr:from>
    <xdr:to>
      <xdr:col>4</xdr:col>
      <xdr:colOff>0</xdr:colOff>
      <xdr:row>3</xdr:row>
      <xdr:rowOff>0</xdr:rowOff>
    </xdr:to>
    <xdr:sp macro="[0]!RatingVoice" textlink="">
      <xdr:nvSpPr>
        <xdr:cNvPr id="3" name="Rectangle 28"/>
        <xdr:cNvSpPr>
          <a:spLocks noChangeArrowheads="1"/>
        </xdr:cNvSpPr>
      </xdr:nvSpPr>
      <xdr:spPr bwMode="auto">
        <a:xfrm>
          <a:off x="3143250" y="390525"/>
          <a:ext cx="0" cy="809625"/>
        </a:xfrm>
        <a:prstGeom prst="rect">
          <a:avLst/>
        </a:prstGeom>
        <a:noFill/>
        <a:ln w="9525">
          <a:noFill/>
          <a:miter lim="800000"/>
          <a:headEnd/>
          <a:tailEnd/>
        </a:ln>
        <a:effectLst/>
      </xdr:spPr>
    </xdr:sp>
    <xdr:clientData/>
  </xdr:twoCellAnchor>
  <xdr:twoCellAnchor>
    <xdr:from>
      <xdr:col>4</xdr:col>
      <xdr:colOff>0</xdr:colOff>
      <xdr:row>2</xdr:row>
      <xdr:rowOff>0</xdr:rowOff>
    </xdr:from>
    <xdr:to>
      <xdr:col>4</xdr:col>
      <xdr:colOff>0</xdr:colOff>
      <xdr:row>3</xdr:row>
      <xdr:rowOff>0</xdr:rowOff>
    </xdr:to>
    <xdr:sp macro="[0]!RatingRhytm" textlink="">
      <xdr:nvSpPr>
        <xdr:cNvPr id="4" name="Rectangle 29"/>
        <xdr:cNvSpPr>
          <a:spLocks noChangeArrowheads="1"/>
        </xdr:cNvSpPr>
      </xdr:nvSpPr>
      <xdr:spPr bwMode="auto">
        <a:xfrm>
          <a:off x="3143250" y="390525"/>
          <a:ext cx="0" cy="809625"/>
        </a:xfrm>
        <a:prstGeom prst="rect">
          <a:avLst/>
        </a:prstGeom>
        <a:noFill/>
        <a:ln w="9525">
          <a:noFill/>
          <a:miter lim="800000"/>
          <a:headEnd/>
          <a:tailEnd/>
        </a:ln>
        <a:effectLst/>
      </xdr:spPr>
    </xdr:sp>
    <xdr:clientData/>
  </xdr:twoCellAnchor>
  <xdr:twoCellAnchor>
    <xdr:from>
      <xdr:col>4</xdr:col>
      <xdr:colOff>0</xdr:colOff>
      <xdr:row>2</xdr:row>
      <xdr:rowOff>0</xdr:rowOff>
    </xdr:from>
    <xdr:to>
      <xdr:col>4</xdr:col>
      <xdr:colOff>0</xdr:colOff>
      <xdr:row>3</xdr:row>
      <xdr:rowOff>0</xdr:rowOff>
    </xdr:to>
    <xdr:sp macro="[0]!RatingExtra" textlink="">
      <xdr:nvSpPr>
        <xdr:cNvPr id="5" name="Rectangle 30"/>
        <xdr:cNvSpPr>
          <a:spLocks noChangeArrowheads="1"/>
        </xdr:cNvSpPr>
      </xdr:nvSpPr>
      <xdr:spPr bwMode="auto">
        <a:xfrm>
          <a:off x="3143250" y="390525"/>
          <a:ext cx="0" cy="809625"/>
        </a:xfrm>
        <a:prstGeom prst="rect">
          <a:avLst/>
        </a:prstGeom>
        <a:noFill/>
        <a:ln w="9525">
          <a:noFill/>
          <a:miter lim="800000"/>
          <a:headEnd/>
          <a:tailEnd/>
        </a:ln>
        <a:effectLst/>
      </xdr:spPr>
    </xdr:sp>
    <xdr:clientData/>
  </xdr:twoCellAnchor>
  <xdr:twoCellAnchor>
    <xdr:from>
      <xdr:col>4</xdr:col>
      <xdr:colOff>0</xdr:colOff>
      <xdr:row>2</xdr:row>
      <xdr:rowOff>0</xdr:rowOff>
    </xdr:from>
    <xdr:to>
      <xdr:col>4</xdr:col>
      <xdr:colOff>0</xdr:colOff>
      <xdr:row>3</xdr:row>
      <xdr:rowOff>0</xdr:rowOff>
    </xdr:to>
    <xdr:sp macro="[0]!SCORE" textlink="">
      <xdr:nvSpPr>
        <xdr:cNvPr id="6" name="Rectangle 5"/>
        <xdr:cNvSpPr>
          <a:spLocks noChangeArrowheads="1"/>
        </xdr:cNvSpPr>
      </xdr:nvSpPr>
      <xdr:spPr bwMode="auto">
        <a:xfrm>
          <a:off x="3143250" y="390525"/>
          <a:ext cx="0" cy="809625"/>
        </a:xfrm>
        <a:prstGeom prst="rect">
          <a:avLst/>
        </a:prstGeom>
        <a:noFill/>
        <a:ln w="9525">
          <a:noFill/>
          <a:miter lim="800000"/>
          <a:headEnd/>
          <a:tailEnd/>
        </a:ln>
        <a:effectLst/>
      </xdr:spPr>
    </xdr:sp>
    <xdr:clientData/>
  </xdr:twoCellAnchor>
  <xdr:twoCellAnchor>
    <xdr:from>
      <xdr:col>4</xdr:col>
      <xdr:colOff>0</xdr:colOff>
      <xdr:row>2</xdr:row>
      <xdr:rowOff>0</xdr:rowOff>
    </xdr:from>
    <xdr:to>
      <xdr:col>4</xdr:col>
      <xdr:colOff>0</xdr:colOff>
      <xdr:row>3</xdr:row>
      <xdr:rowOff>0</xdr:rowOff>
    </xdr:to>
    <xdr:sp macro="[0]!Rating" textlink="">
      <xdr:nvSpPr>
        <xdr:cNvPr id="7" name="Rectangle 35"/>
        <xdr:cNvSpPr>
          <a:spLocks noChangeArrowheads="1"/>
        </xdr:cNvSpPr>
      </xdr:nvSpPr>
      <xdr:spPr bwMode="auto">
        <a:xfrm>
          <a:off x="3143250" y="390525"/>
          <a:ext cx="0" cy="809625"/>
        </a:xfrm>
        <a:prstGeom prst="rect">
          <a:avLst/>
        </a:prstGeom>
        <a:noFill/>
        <a:ln w="9525">
          <a:noFill/>
          <a:miter lim="800000"/>
          <a:headEnd/>
          <a:tailEnd/>
        </a:ln>
        <a:effectLst/>
      </xdr:spPr>
    </xdr:sp>
    <xdr:clientData/>
  </xdr:twoCellAnchor>
  <xdr:twoCellAnchor>
    <xdr:from>
      <xdr:col>4</xdr:col>
      <xdr:colOff>0</xdr:colOff>
      <xdr:row>2</xdr:row>
      <xdr:rowOff>0</xdr:rowOff>
    </xdr:from>
    <xdr:to>
      <xdr:col>4</xdr:col>
      <xdr:colOff>0</xdr:colOff>
      <xdr:row>3</xdr:row>
      <xdr:rowOff>0</xdr:rowOff>
    </xdr:to>
    <xdr:sp macro="[0]!Multiply" textlink="">
      <xdr:nvSpPr>
        <xdr:cNvPr id="8" name="Rectangle 48"/>
        <xdr:cNvSpPr>
          <a:spLocks noChangeArrowheads="1"/>
        </xdr:cNvSpPr>
      </xdr:nvSpPr>
      <xdr:spPr bwMode="auto">
        <a:xfrm>
          <a:off x="3143250" y="390525"/>
          <a:ext cx="0" cy="809625"/>
        </a:xfrm>
        <a:prstGeom prst="rect">
          <a:avLst/>
        </a:prstGeom>
        <a:noFill/>
        <a:ln w="9525">
          <a:noFill/>
          <a:miter lim="800000"/>
          <a:headEnd/>
          <a:tailEnd/>
        </a:ln>
        <a:effectLst/>
      </xdr:spPr>
    </xdr:sp>
    <xdr:clientData/>
  </xdr:twoCellAnchor>
  <xdr:twoCellAnchor>
    <xdr:from>
      <xdr:col>4</xdr:col>
      <xdr:colOff>0</xdr:colOff>
      <xdr:row>1</xdr:row>
      <xdr:rowOff>0</xdr:rowOff>
    </xdr:from>
    <xdr:to>
      <xdr:col>4</xdr:col>
      <xdr:colOff>0</xdr:colOff>
      <xdr:row>2</xdr:row>
      <xdr:rowOff>0</xdr:rowOff>
    </xdr:to>
    <xdr:sp macro="[0]!RatingSound" textlink="">
      <xdr:nvSpPr>
        <xdr:cNvPr id="9" name="Rectangle 27"/>
        <xdr:cNvSpPr>
          <a:spLocks noChangeArrowheads="1"/>
        </xdr:cNvSpPr>
      </xdr:nvSpPr>
      <xdr:spPr bwMode="auto">
        <a:xfrm>
          <a:off x="3143250" y="161925"/>
          <a:ext cx="0" cy="228600"/>
        </a:xfrm>
        <a:prstGeom prst="rect">
          <a:avLst/>
        </a:prstGeom>
        <a:noFill/>
        <a:ln w="9525">
          <a:noFill/>
          <a:miter lim="800000"/>
          <a:headEnd/>
          <a:tailEnd/>
        </a:ln>
        <a:effectLst/>
      </xdr:spPr>
    </xdr:sp>
    <xdr:clientData/>
  </xdr:twoCellAnchor>
  <xdr:twoCellAnchor>
    <xdr:from>
      <xdr:col>4</xdr:col>
      <xdr:colOff>0</xdr:colOff>
      <xdr:row>1</xdr:row>
      <xdr:rowOff>0</xdr:rowOff>
    </xdr:from>
    <xdr:to>
      <xdr:col>4</xdr:col>
      <xdr:colOff>0</xdr:colOff>
      <xdr:row>2</xdr:row>
      <xdr:rowOff>0</xdr:rowOff>
    </xdr:to>
    <xdr:sp macro="[0]!RatingVoice" textlink="">
      <xdr:nvSpPr>
        <xdr:cNvPr id="10" name="Rectangle 28"/>
        <xdr:cNvSpPr>
          <a:spLocks noChangeArrowheads="1"/>
        </xdr:cNvSpPr>
      </xdr:nvSpPr>
      <xdr:spPr bwMode="auto">
        <a:xfrm>
          <a:off x="3143250" y="161925"/>
          <a:ext cx="0" cy="228600"/>
        </a:xfrm>
        <a:prstGeom prst="rect">
          <a:avLst/>
        </a:prstGeom>
        <a:noFill/>
        <a:ln w="9525">
          <a:noFill/>
          <a:miter lim="800000"/>
          <a:headEnd/>
          <a:tailEnd/>
        </a:ln>
        <a:effectLst/>
      </xdr:spPr>
    </xdr:sp>
    <xdr:clientData/>
  </xdr:twoCellAnchor>
  <xdr:twoCellAnchor>
    <xdr:from>
      <xdr:col>4</xdr:col>
      <xdr:colOff>0</xdr:colOff>
      <xdr:row>1</xdr:row>
      <xdr:rowOff>0</xdr:rowOff>
    </xdr:from>
    <xdr:to>
      <xdr:col>4</xdr:col>
      <xdr:colOff>0</xdr:colOff>
      <xdr:row>2</xdr:row>
      <xdr:rowOff>0</xdr:rowOff>
    </xdr:to>
    <xdr:sp macro="[0]!RatingRhytm" textlink="">
      <xdr:nvSpPr>
        <xdr:cNvPr id="11" name="Rectangle 29"/>
        <xdr:cNvSpPr>
          <a:spLocks noChangeArrowheads="1"/>
        </xdr:cNvSpPr>
      </xdr:nvSpPr>
      <xdr:spPr bwMode="auto">
        <a:xfrm>
          <a:off x="3143250" y="161925"/>
          <a:ext cx="0" cy="228600"/>
        </a:xfrm>
        <a:prstGeom prst="rect">
          <a:avLst/>
        </a:prstGeom>
        <a:noFill/>
        <a:ln w="9525">
          <a:noFill/>
          <a:miter lim="800000"/>
          <a:headEnd/>
          <a:tailEnd/>
        </a:ln>
        <a:effectLst/>
      </xdr:spPr>
    </xdr:sp>
    <xdr:clientData/>
  </xdr:twoCellAnchor>
  <xdr:twoCellAnchor>
    <xdr:from>
      <xdr:col>4</xdr:col>
      <xdr:colOff>0</xdr:colOff>
      <xdr:row>1</xdr:row>
      <xdr:rowOff>0</xdr:rowOff>
    </xdr:from>
    <xdr:to>
      <xdr:col>4</xdr:col>
      <xdr:colOff>0</xdr:colOff>
      <xdr:row>2</xdr:row>
      <xdr:rowOff>0</xdr:rowOff>
    </xdr:to>
    <xdr:sp macro="[0]!RatingExtra" textlink="">
      <xdr:nvSpPr>
        <xdr:cNvPr id="12" name="Rectangle 30"/>
        <xdr:cNvSpPr>
          <a:spLocks noChangeArrowheads="1"/>
        </xdr:cNvSpPr>
      </xdr:nvSpPr>
      <xdr:spPr bwMode="auto">
        <a:xfrm>
          <a:off x="3143250" y="161925"/>
          <a:ext cx="0" cy="228600"/>
        </a:xfrm>
        <a:prstGeom prst="rect">
          <a:avLst/>
        </a:prstGeom>
        <a:noFill/>
        <a:ln w="9525">
          <a:noFill/>
          <a:miter lim="800000"/>
          <a:headEnd/>
          <a:tailEnd/>
        </a:ln>
        <a:effectLst/>
      </xdr:spPr>
    </xdr:sp>
    <xdr:clientData/>
  </xdr:twoCellAnchor>
  <xdr:twoCellAnchor>
    <xdr:from>
      <xdr:col>4</xdr:col>
      <xdr:colOff>0</xdr:colOff>
      <xdr:row>1</xdr:row>
      <xdr:rowOff>0</xdr:rowOff>
    </xdr:from>
    <xdr:to>
      <xdr:col>4</xdr:col>
      <xdr:colOff>0</xdr:colOff>
      <xdr:row>2</xdr:row>
      <xdr:rowOff>0</xdr:rowOff>
    </xdr:to>
    <xdr:sp macro="[0]!SCORE" textlink="">
      <xdr:nvSpPr>
        <xdr:cNvPr id="13" name="Rectangle 33"/>
        <xdr:cNvSpPr>
          <a:spLocks noChangeArrowheads="1"/>
        </xdr:cNvSpPr>
      </xdr:nvSpPr>
      <xdr:spPr bwMode="auto">
        <a:xfrm>
          <a:off x="3143250" y="161925"/>
          <a:ext cx="0" cy="228600"/>
        </a:xfrm>
        <a:prstGeom prst="rect">
          <a:avLst/>
        </a:prstGeom>
        <a:noFill/>
        <a:ln w="9525">
          <a:noFill/>
          <a:miter lim="800000"/>
          <a:headEnd/>
          <a:tailEnd/>
        </a:ln>
        <a:effectLst/>
      </xdr:spPr>
    </xdr:sp>
    <xdr:clientData/>
  </xdr:twoCellAnchor>
  <xdr:twoCellAnchor>
    <xdr:from>
      <xdr:col>4</xdr:col>
      <xdr:colOff>0</xdr:colOff>
      <xdr:row>1</xdr:row>
      <xdr:rowOff>0</xdr:rowOff>
    </xdr:from>
    <xdr:to>
      <xdr:col>4</xdr:col>
      <xdr:colOff>0</xdr:colOff>
      <xdr:row>2</xdr:row>
      <xdr:rowOff>0</xdr:rowOff>
    </xdr:to>
    <xdr:sp macro="[0]!Rating" textlink="">
      <xdr:nvSpPr>
        <xdr:cNvPr id="14" name="Rectangle 35"/>
        <xdr:cNvSpPr>
          <a:spLocks noChangeArrowheads="1"/>
        </xdr:cNvSpPr>
      </xdr:nvSpPr>
      <xdr:spPr bwMode="auto">
        <a:xfrm>
          <a:off x="3143250" y="161925"/>
          <a:ext cx="0" cy="228600"/>
        </a:xfrm>
        <a:prstGeom prst="rect">
          <a:avLst/>
        </a:prstGeom>
        <a:noFill/>
        <a:ln w="9525">
          <a:noFill/>
          <a:miter lim="800000"/>
          <a:headEnd/>
          <a:tailEnd/>
        </a:ln>
        <a:effectLst/>
      </xdr:spPr>
    </xdr:sp>
    <xdr:clientData/>
  </xdr:twoCellAnchor>
  <xdr:twoCellAnchor>
    <xdr:from>
      <xdr:col>4</xdr:col>
      <xdr:colOff>0</xdr:colOff>
      <xdr:row>1</xdr:row>
      <xdr:rowOff>0</xdr:rowOff>
    </xdr:from>
    <xdr:to>
      <xdr:col>4</xdr:col>
      <xdr:colOff>0</xdr:colOff>
      <xdr:row>2</xdr:row>
      <xdr:rowOff>0</xdr:rowOff>
    </xdr:to>
    <xdr:sp macro="[0]!Multiply" textlink="">
      <xdr:nvSpPr>
        <xdr:cNvPr id="15" name="Rectangle 48"/>
        <xdr:cNvSpPr>
          <a:spLocks noChangeArrowheads="1"/>
        </xdr:cNvSpPr>
      </xdr:nvSpPr>
      <xdr:spPr bwMode="auto">
        <a:xfrm>
          <a:off x="3143250" y="161925"/>
          <a:ext cx="0" cy="228600"/>
        </a:xfrm>
        <a:prstGeom prst="rect">
          <a:avLst/>
        </a:prstGeom>
        <a:noFill/>
        <a:ln w="9525">
          <a:noFill/>
          <a:miter lim="800000"/>
          <a:headEnd/>
          <a:tailEnd/>
        </a:ln>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47</xdr:row>
      <xdr:rowOff>0</xdr:rowOff>
    </xdr:from>
    <xdr:to>
      <xdr:col>21</xdr:col>
      <xdr:colOff>0</xdr:colOff>
      <xdr:row>79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oalida.com/database/music/" TargetMode="External"/><Relationship Id="rId7" Type="http://schemas.openxmlformats.org/officeDocument/2006/relationships/printerSettings" Target="../printerSettings/printerSettings1.bin"/><Relationship Id="rId2" Type="http://schemas.openxmlformats.org/officeDocument/2006/relationships/hyperlink" Target="http://www.teoalida.com/database/music/" TargetMode="External"/><Relationship Id="rId1" Type="http://schemas.openxmlformats.org/officeDocument/2006/relationships/hyperlink" Target="http://www.teoalida.com/database/music/" TargetMode="External"/><Relationship Id="rId6" Type="http://schemas.openxmlformats.org/officeDocument/2006/relationships/hyperlink" Target="http://www.teoalida.com/database/music/" TargetMode="External"/><Relationship Id="rId5" Type="http://schemas.openxmlformats.org/officeDocument/2006/relationships/hyperlink" Target="http://www.teoalida.com/database/music/" TargetMode="External"/><Relationship Id="rId4" Type="http://schemas.openxmlformats.org/officeDocument/2006/relationships/hyperlink" Target="http://www.teoalida.com/database/music/"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eoalida.com/database/music/" TargetMode="External"/><Relationship Id="rId13" Type="http://schemas.openxmlformats.org/officeDocument/2006/relationships/printerSettings" Target="../printerSettings/printerSettings2.bin"/><Relationship Id="rId3" Type="http://schemas.openxmlformats.org/officeDocument/2006/relationships/hyperlink" Target="http://www.teoalida.com/database/music/" TargetMode="External"/><Relationship Id="rId7" Type="http://schemas.openxmlformats.org/officeDocument/2006/relationships/hyperlink" Target="http://www.teoalida.com/database/music/" TargetMode="External"/><Relationship Id="rId12" Type="http://schemas.openxmlformats.org/officeDocument/2006/relationships/hyperlink" Target="http://www.teoalida.com/database/music/" TargetMode="External"/><Relationship Id="rId2" Type="http://schemas.openxmlformats.org/officeDocument/2006/relationships/hyperlink" Target="http://www.teoalida.com/database/music/" TargetMode="External"/><Relationship Id="rId1" Type="http://schemas.openxmlformats.org/officeDocument/2006/relationships/hyperlink" Target="http://www.teoalida.com/database/music/" TargetMode="External"/><Relationship Id="rId6" Type="http://schemas.openxmlformats.org/officeDocument/2006/relationships/hyperlink" Target="http://www.teoalida.com/database/music/" TargetMode="External"/><Relationship Id="rId11" Type="http://schemas.openxmlformats.org/officeDocument/2006/relationships/hyperlink" Target="http://www.teoalida.com/database/music/" TargetMode="External"/><Relationship Id="rId5" Type="http://schemas.openxmlformats.org/officeDocument/2006/relationships/hyperlink" Target="http://www.teoalida.com/database/music/" TargetMode="External"/><Relationship Id="rId10" Type="http://schemas.openxmlformats.org/officeDocument/2006/relationships/hyperlink" Target="http://www.teoalida.com/database/music/" TargetMode="External"/><Relationship Id="rId4" Type="http://schemas.openxmlformats.org/officeDocument/2006/relationships/hyperlink" Target="http://www.teoalida.com/database/music/" TargetMode="External"/><Relationship Id="rId9" Type="http://schemas.openxmlformats.org/officeDocument/2006/relationships/hyperlink" Target="http://www.teoalida.com/database/music/" TargetMode="External"/><Relationship Id="rId1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teoalida.com/database/music/" TargetMode="External"/><Relationship Id="rId13" Type="http://schemas.openxmlformats.org/officeDocument/2006/relationships/hyperlink" Target="http://www.teoalida.com/database/music/" TargetMode="External"/><Relationship Id="rId18" Type="http://schemas.openxmlformats.org/officeDocument/2006/relationships/hyperlink" Target="http://www.teoalida.com/database/music/" TargetMode="External"/><Relationship Id="rId26" Type="http://schemas.openxmlformats.org/officeDocument/2006/relationships/hyperlink" Target="http://www.teoalida.com/database/music/" TargetMode="External"/><Relationship Id="rId3" Type="http://schemas.openxmlformats.org/officeDocument/2006/relationships/hyperlink" Target="http://www.teoalida.com/database/music/" TargetMode="External"/><Relationship Id="rId21" Type="http://schemas.openxmlformats.org/officeDocument/2006/relationships/hyperlink" Target="http://www.teoalida.com/database/music/" TargetMode="External"/><Relationship Id="rId7" Type="http://schemas.openxmlformats.org/officeDocument/2006/relationships/hyperlink" Target="http://www.teoalida.com/database/music/" TargetMode="External"/><Relationship Id="rId12" Type="http://schemas.openxmlformats.org/officeDocument/2006/relationships/hyperlink" Target="http://www.teoalida.com/database/music/" TargetMode="External"/><Relationship Id="rId17" Type="http://schemas.openxmlformats.org/officeDocument/2006/relationships/hyperlink" Target="http://www.teoalida.com/database/music/" TargetMode="External"/><Relationship Id="rId25" Type="http://schemas.openxmlformats.org/officeDocument/2006/relationships/hyperlink" Target="http://www.teoalida.com/database/music/" TargetMode="External"/><Relationship Id="rId2" Type="http://schemas.openxmlformats.org/officeDocument/2006/relationships/hyperlink" Target="http://www.teoalida.com/database/music/" TargetMode="External"/><Relationship Id="rId16" Type="http://schemas.openxmlformats.org/officeDocument/2006/relationships/hyperlink" Target="http://www.teoalida.com/database/music/" TargetMode="External"/><Relationship Id="rId20" Type="http://schemas.openxmlformats.org/officeDocument/2006/relationships/hyperlink" Target="http://www.teoalida.com/database/music/" TargetMode="External"/><Relationship Id="rId29" Type="http://schemas.openxmlformats.org/officeDocument/2006/relationships/drawing" Target="../drawings/drawing2.xml"/><Relationship Id="rId1" Type="http://schemas.openxmlformats.org/officeDocument/2006/relationships/hyperlink" Target="http://www.teoalida.com/database/music/" TargetMode="External"/><Relationship Id="rId6" Type="http://schemas.openxmlformats.org/officeDocument/2006/relationships/hyperlink" Target="http://www.teoalida.com/database/music/" TargetMode="External"/><Relationship Id="rId11" Type="http://schemas.openxmlformats.org/officeDocument/2006/relationships/hyperlink" Target="http://www.teoalida.com/database/music/" TargetMode="External"/><Relationship Id="rId24" Type="http://schemas.openxmlformats.org/officeDocument/2006/relationships/hyperlink" Target="http://www.teoalida.com/database/music/" TargetMode="External"/><Relationship Id="rId5" Type="http://schemas.openxmlformats.org/officeDocument/2006/relationships/hyperlink" Target="http://www.teoalida.com/database/music/" TargetMode="External"/><Relationship Id="rId15" Type="http://schemas.openxmlformats.org/officeDocument/2006/relationships/hyperlink" Target="http://www.teoalida.com/database/music/" TargetMode="External"/><Relationship Id="rId23" Type="http://schemas.openxmlformats.org/officeDocument/2006/relationships/hyperlink" Target="http://www.teoalida.com/database/music/" TargetMode="External"/><Relationship Id="rId28" Type="http://schemas.openxmlformats.org/officeDocument/2006/relationships/printerSettings" Target="../printerSettings/printerSettings3.bin"/><Relationship Id="rId10" Type="http://schemas.openxmlformats.org/officeDocument/2006/relationships/hyperlink" Target="http://www.teoalida.com/database/music/" TargetMode="External"/><Relationship Id="rId19" Type="http://schemas.openxmlformats.org/officeDocument/2006/relationships/hyperlink" Target="http://www.teoalida.com/database/music/" TargetMode="External"/><Relationship Id="rId4" Type="http://schemas.openxmlformats.org/officeDocument/2006/relationships/hyperlink" Target="http://www.teoalida.com/database/music/" TargetMode="External"/><Relationship Id="rId9" Type="http://schemas.openxmlformats.org/officeDocument/2006/relationships/hyperlink" Target="http://www.teoalida.com/database/music/" TargetMode="External"/><Relationship Id="rId14" Type="http://schemas.openxmlformats.org/officeDocument/2006/relationships/hyperlink" Target="http://www.teoalida.com/database/music/" TargetMode="External"/><Relationship Id="rId22" Type="http://schemas.openxmlformats.org/officeDocument/2006/relationships/hyperlink" Target="http://www.teoalida.com/database/music/" TargetMode="External"/><Relationship Id="rId27" Type="http://schemas.openxmlformats.org/officeDocument/2006/relationships/hyperlink" Target="http://www.teoalida.com/database/music/"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eoalida.com/database/music/" TargetMode="External"/><Relationship Id="rId13" Type="http://schemas.openxmlformats.org/officeDocument/2006/relationships/hyperlink" Target="http://www.teoalida.com/database/music/" TargetMode="External"/><Relationship Id="rId18" Type="http://schemas.openxmlformats.org/officeDocument/2006/relationships/hyperlink" Target="http://www.teoalida.com/database/music/" TargetMode="External"/><Relationship Id="rId26" Type="http://schemas.openxmlformats.org/officeDocument/2006/relationships/hyperlink" Target="http://www.teoalida.com/database/music/" TargetMode="External"/><Relationship Id="rId3" Type="http://schemas.openxmlformats.org/officeDocument/2006/relationships/hyperlink" Target="http://www.teoalida.com/database/music/" TargetMode="External"/><Relationship Id="rId21" Type="http://schemas.openxmlformats.org/officeDocument/2006/relationships/hyperlink" Target="http://www.teoalida.com/database/music/" TargetMode="External"/><Relationship Id="rId7" Type="http://schemas.openxmlformats.org/officeDocument/2006/relationships/hyperlink" Target="http://www.teoalida.com/database/music/" TargetMode="External"/><Relationship Id="rId12" Type="http://schemas.openxmlformats.org/officeDocument/2006/relationships/hyperlink" Target="http://www.teoalida.com/database/music/" TargetMode="External"/><Relationship Id="rId17" Type="http://schemas.openxmlformats.org/officeDocument/2006/relationships/hyperlink" Target="http://www.teoalida.com/database/music/" TargetMode="External"/><Relationship Id="rId25" Type="http://schemas.openxmlformats.org/officeDocument/2006/relationships/hyperlink" Target="http://www.teoalida.com/database/music/" TargetMode="External"/><Relationship Id="rId2" Type="http://schemas.openxmlformats.org/officeDocument/2006/relationships/hyperlink" Target="http://www.teoalida.com/database/music/" TargetMode="External"/><Relationship Id="rId16" Type="http://schemas.openxmlformats.org/officeDocument/2006/relationships/hyperlink" Target="http://www.teoalida.com/database/music/" TargetMode="External"/><Relationship Id="rId20" Type="http://schemas.openxmlformats.org/officeDocument/2006/relationships/hyperlink" Target="http://www.teoalida.com/database/music/" TargetMode="External"/><Relationship Id="rId29" Type="http://schemas.openxmlformats.org/officeDocument/2006/relationships/drawing" Target="../drawings/drawing3.xml"/><Relationship Id="rId1" Type="http://schemas.openxmlformats.org/officeDocument/2006/relationships/hyperlink" Target="http://www.teoalida.com/database/music/" TargetMode="External"/><Relationship Id="rId6" Type="http://schemas.openxmlformats.org/officeDocument/2006/relationships/hyperlink" Target="http://www.teoalida.com/database/music/" TargetMode="External"/><Relationship Id="rId11" Type="http://schemas.openxmlformats.org/officeDocument/2006/relationships/hyperlink" Target="http://www.teoalida.com/database/music/" TargetMode="External"/><Relationship Id="rId24" Type="http://schemas.openxmlformats.org/officeDocument/2006/relationships/hyperlink" Target="http://www.teoalida.com/database/music/" TargetMode="External"/><Relationship Id="rId5" Type="http://schemas.openxmlformats.org/officeDocument/2006/relationships/hyperlink" Target="http://www.teoalida.com/database/music/" TargetMode="External"/><Relationship Id="rId15" Type="http://schemas.openxmlformats.org/officeDocument/2006/relationships/hyperlink" Target="http://www.teoalida.com/database/music/" TargetMode="External"/><Relationship Id="rId23" Type="http://schemas.openxmlformats.org/officeDocument/2006/relationships/hyperlink" Target="http://www.teoalida.com/database/music/" TargetMode="External"/><Relationship Id="rId28" Type="http://schemas.openxmlformats.org/officeDocument/2006/relationships/printerSettings" Target="../printerSettings/printerSettings4.bin"/><Relationship Id="rId10" Type="http://schemas.openxmlformats.org/officeDocument/2006/relationships/hyperlink" Target="http://www.teoalida.com/database/music/" TargetMode="External"/><Relationship Id="rId19" Type="http://schemas.openxmlformats.org/officeDocument/2006/relationships/hyperlink" Target="http://www.teoalida.com/database/music/" TargetMode="External"/><Relationship Id="rId4" Type="http://schemas.openxmlformats.org/officeDocument/2006/relationships/hyperlink" Target="http://www.teoalida.com/database/music/" TargetMode="External"/><Relationship Id="rId9" Type="http://schemas.openxmlformats.org/officeDocument/2006/relationships/hyperlink" Target="http://www.teoalida.com/database/music/" TargetMode="External"/><Relationship Id="rId14" Type="http://schemas.openxmlformats.org/officeDocument/2006/relationships/hyperlink" Target="http://www.teoalida.com/database/music/" TargetMode="External"/><Relationship Id="rId22" Type="http://schemas.openxmlformats.org/officeDocument/2006/relationships/hyperlink" Target="http://www.teoalida.com/database/music/" TargetMode="External"/><Relationship Id="rId27" Type="http://schemas.openxmlformats.org/officeDocument/2006/relationships/hyperlink" Target="http://www.teoalida.com/database/music/"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teoalida.com/database/music/" TargetMode="External"/><Relationship Id="rId2" Type="http://schemas.openxmlformats.org/officeDocument/2006/relationships/hyperlink" Target="http://www.teoalida.com/database/music/" TargetMode="External"/><Relationship Id="rId1" Type="http://schemas.openxmlformats.org/officeDocument/2006/relationships/hyperlink" Target="http://www.teoalida.com/database/music/" TargetMode="External"/><Relationship Id="rId6" Type="http://schemas.openxmlformats.org/officeDocument/2006/relationships/drawing" Target="../drawings/drawing4.xml"/><Relationship Id="rId5" Type="http://schemas.openxmlformats.org/officeDocument/2006/relationships/printerSettings" Target="../printerSettings/printerSettings5.bin"/><Relationship Id="rId4" Type="http://schemas.openxmlformats.org/officeDocument/2006/relationships/hyperlink" Target="http://www.teoalida.com/database/mus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teoalida.com/database/music/" TargetMode="External"/></Relationships>
</file>

<file path=xl/worksheets/sheet1.xml><?xml version="1.0" encoding="utf-8"?>
<worksheet xmlns="http://schemas.openxmlformats.org/spreadsheetml/2006/main" xmlns:r="http://schemas.openxmlformats.org/officeDocument/2006/relationships">
  <dimension ref="B1:W910"/>
  <sheetViews>
    <sheetView tabSelected="1" workbookViewId="0">
      <pane ySplit="5" topLeftCell="A6" activePane="bottomLeft" state="frozen"/>
      <selection pane="bottomLeft" activeCell="A6" sqref="A6"/>
    </sheetView>
  </sheetViews>
  <sheetFormatPr defaultColWidth="2.7109375" defaultRowHeight="12.75"/>
  <cols>
    <col min="1" max="1" width="2.7109375" style="2"/>
    <col min="2" max="2" width="11.7109375" style="2" customWidth="1"/>
    <col min="3" max="4" width="6.7109375" style="2" customWidth="1"/>
    <col min="5" max="5" width="20.7109375" style="2" customWidth="1"/>
    <col min="6" max="6" width="5.7109375" style="2" customWidth="1"/>
    <col min="7" max="7" width="30.7109375" style="2" customWidth="1"/>
    <col min="8" max="8" width="6.7109375" style="2" customWidth="1"/>
    <col min="9" max="9" width="30.7109375" style="2" customWidth="1"/>
    <col min="10" max="10" width="10.7109375" style="2" customWidth="1"/>
    <col min="11" max="11" width="12.7109375" style="2" customWidth="1"/>
    <col min="12" max="14" width="10.7109375" style="2" customWidth="1"/>
    <col min="15" max="15" width="6.7109375" style="2" customWidth="1"/>
    <col min="16" max="16" width="5.7109375" style="2" customWidth="1"/>
    <col min="17" max="20" width="4.7109375" style="2" customWidth="1"/>
    <col min="21" max="22" width="4.7109375" style="1" customWidth="1"/>
    <col min="23" max="16384" width="2.7109375" style="2"/>
  </cols>
  <sheetData>
    <row r="1" spans="2:23" customFormat="1" ht="13.5" thickBot="1">
      <c r="B1" s="4"/>
      <c r="C1" s="4"/>
      <c r="D1" s="4"/>
      <c r="E1" s="4"/>
      <c r="F1" s="4"/>
      <c r="G1" s="4"/>
      <c r="H1" s="4"/>
      <c r="I1" s="4"/>
      <c r="J1" s="4"/>
      <c r="K1" s="4"/>
      <c r="L1" s="4"/>
      <c r="M1" s="4"/>
      <c r="N1" s="4"/>
      <c r="O1" s="4"/>
      <c r="P1" s="4"/>
      <c r="Q1" s="4"/>
      <c r="R1" s="4"/>
      <c r="S1" s="4"/>
      <c r="T1" s="4"/>
      <c r="U1" s="4"/>
      <c r="V1" s="4"/>
    </row>
    <row r="2" spans="2:23" customFormat="1" ht="18">
      <c r="B2" s="281" t="s">
        <v>1405</v>
      </c>
      <c r="C2" s="282"/>
      <c r="D2" s="283"/>
      <c r="E2" s="115" t="s">
        <v>1406</v>
      </c>
      <c r="F2" s="116"/>
      <c r="G2" s="116"/>
      <c r="H2" s="126"/>
      <c r="I2" s="269" t="s">
        <v>1436</v>
      </c>
      <c r="J2" s="284"/>
      <c r="K2" s="284"/>
      <c r="L2" s="285"/>
      <c r="M2" s="270" t="s">
        <v>1435</v>
      </c>
      <c r="N2" s="118"/>
      <c r="O2" s="117"/>
      <c r="P2" s="119" t="s">
        <v>1403</v>
      </c>
      <c r="Q2" s="120"/>
      <c r="R2" s="120"/>
      <c r="S2" s="120"/>
      <c r="T2" s="121"/>
      <c r="U2" s="122" t="s">
        <v>1402</v>
      </c>
      <c r="V2" s="124"/>
      <c r="W2" s="5"/>
    </row>
    <row r="3" spans="2:23" customFormat="1" ht="38.25">
      <c r="B3" s="142" t="s">
        <v>1405</v>
      </c>
      <c r="C3" s="143" t="s">
        <v>1404</v>
      </c>
      <c r="D3" s="144" t="s">
        <v>0</v>
      </c>
      <c r="E3" s="145" t="s">
        <v>1</v>
      </c>
      <c r="F3" s="146" t="s">
        <v>2</v>
      </c>
      <c r="G3" s="146" t="s">
        <v>3</v>
      </c>
      <c r="H3" s="147" t="s">
        <v>4</v>
      </c>
      <c r="I3" s="148" t="s">
        <v>5</v>
      </c>
      <c r="J3" s="149" t="s">
        <v>1188</v>
      </c>
      <c r="K3" s="149" t="s">
        <v>7</v>
      </c>
      <c r="L3" s="150" t="s">
        <v>8</v>
      </c>
      <c r="M3" s="151" t="s">
        <v>1</v>
      </c>
      <c r="N3" s="152" t="s">
        <v>1188</v>
      </c>
      <c r="O3" s="153" t="s">
        <v>6</v>
      </c>
      <c r="P3" s="154" t="s">
        <v>9</v>
      </c>
      <c r="Q3" s="155" t="s">
        <v>10</v>
      </c>
      <c r="R3" s="155" t="s">
        <v>11</v>
      </c>
      <c r="S3" s="155" t="s">
        <v>12</v>
      </c>
      <c r="T3" s="156" t="s">
        <v>1407</v>
      </c>
      <c r="U3" s="157" t="s">
        <v>1401</v>
      </c>
      <c r="V3" s="158" t="s">
        <v>22</v>
      </c>
      <c r="W3" s="5"/>
    </row>
    <row r="4" spans="2:23" customFormat="1" ht="13.5" thickBot="1">
      <c r="B4" s="159">
        <f>COUNTA(B15:B912)</f>
        <v>881</v>
      </c>
      <c r="C4" s="160">
        <f>COUNTA(C15:C912)</f>
        <v>832</v>
      </c>
      <c r="D4" s="161">
        <f>COUNTA(D15:D912)</f>
        <v>832</v>
      </c>
      <c r="E4" s="162">
        <f>COUNTA(E15:E912)</f>
        <v>886</v>
      </c>
      <c r="F4" s="163">
        <f>COUNTA(F15:F912)</f>
        <v>832</v>
      </c>
      <c r="G4" s="163">
        <f>COUNTA(G15:G912)</f>
        <v>881</v>
      </c>
      <c r="H4" s="164">
        <f>COUNTA(H15:H912)</f>
        <v>832</v>
      </c>
      <c r="I4" s="165">
        <f>COUNTA(I15:I912)</f>
        <v>876</v>
      </c>
      <c r="J4" s="280">
        <f>COUNTA(J15:J912)</f>
        <v>865</v>
      </c>
      <c r="K4" s="280">
        <f>COUNTA(K15:K912)</f>
        <v>842</v>
      </c>
      <c r="L4" s="166">
        <f>COUNTA(L15:L912)</f>
        <v>832</v>
      </c>
      <c r="M4" s="167">
        <f>COUNTA(M15:M912)</f>
        <v>767</v>
      </c>
      <c r="N4" s="168">
        <f>COUNTA(N15:N912)</f>
        <v>760</v>
      </c>
      <c r="O4" s="169">
        <f>COUNTA(O15:O912)</f>
        <v>875</v>
      </c>
      <c r="P4" s="170">
        <f>COUNTA(P15:P912)</f>
        <v>322</v>
      </c>
      <c r="Q4" s="171">
        <f>COUNTA(Q15:Q912)</f>
        <v>322</v>
      </c>
      <c r="R4" s="171">
        <f>COUNTA(R15:R912)</f>
        <v>322</v>
      </c>
      <c r="S4" s="171">
        <f>COUNTA(S15:S912)</f>
        <v>322</v>
      </c>
      <c r="T4" s="172">
        <f>COUNTA(T15:T912)</f>
        <v>322</v>
      </c>
      <c r="U4" s="108">
        <f>COUNTA(U15:U912)</f>
        <v>1</v>
      </c>
      <c r="V4" s="110">
        <f>COUNTA(V15:V912)</f>
        <v>1</v>
      </c>
      <c r="W4" s="5"/>
    </row>
    <row r="5" spans="2:23" customFormat="1">
      <c r="B5" s="10"/>
      <c r="C5" s="10"/>
      <c r="D5" s="10"/>
      <c r="E5" s="10"/>
      <c r="F5" s="10"/>
      <c r="G5" s="10"/>
      <c r="H5" s="10"/>
      <c r="I5" s="10"/>
      <c r="J5" s="10"/>
      <c r="K5" s="10"/>
      <c r="L5" s="10"/>
      <c r="M5" s="10"/>
      <c r="N5" s="10"/>
      <c r="O5" s="10"/>
      <c r="P5" s="10"/>
      <c r="Q5" s="10"/>
      <c r="R5" s="10"/>
      <c r="S5" s="10"/>
      <c r="T5" s="10"/>
      <c r="U5" s="10"/>
      <c r="V5" s="10"/>
    </row>
    <row r="6" spans="2:23" customFormat="1" ht="26.25">
      <c r="B6" s="73" t="s">
        <v>14</v>
      </c>
      <c r="C6" s="15"/>
      <c r="D6" s="15"/>
      <c r="E6" s="15"/>
      <c r="F6" s="15"/>
      <c r="G6" s="15"/>
      <c r="H6" s="15"/>
      <c r="I6" s="15"/>
      <c r="J6" s="15"/>
      <c r="K6" s="15"/>
      <c r="L6" s="15"/>
    </row>
    <row r="7" spans="2:23" customFormat="1" ht="18">
      <c r="B7" s="74" t="s">
        <v>1410</v>
      </c>
      <c r="C7" s="15"/>
      <c r="D7" s="15"/>
      <c r="E7" s="15"/>
      <c r="F7" s="15"/>
      <c r="G7" s="15"/>
      <c r="H7" s="15"/>
      <c r="I7" s="15"/>
      <c r="J7" s="15"/>
      <c r="K7" s="15"/>
      <c r="L7" s="15"/>
    </row>
    <row r="8" spans="2:23" customFormat="1"/>
    <row r="9" spans="2:23" customFormat="1" ht="38.25">
      <c r="B9" s="8" t="s">
        <v>1408</v>
      </c>
      <c r="C9" s="8"/>
      <c r="D9" s="8"/>
      <c r="E9" s="8"/>
      <c r="F9" s="8"/>
      <c r="G9" s="8"/>
      <c r="H9" s="8"/>
      <c r="I9" s="8"/>
      <c r="J9" s="8"/>
      <c r="K9" s="8"/>
      <c r="L9" s="8"/>
      <c r="Q9" s="132"/>
      <c r="R9" s="132"/>
      <c r="S9" s="132"/>
      <c r="T9" s="132"/>
    </row>
    <row r="10" spans="2:23" customFormat="1">
      <c r="Q10" s="132"/>
      <c r="R10" s="132"/>
      <c r="S10" s="132"/>
      <c r="T10" s="132"/>
    </row>
    <row r="11" spans="2:23" customFormat="1" ht="38.25">
      <c r="B11" s="8" t="s">
        <v>1494</v>
      </c>
      <c r="C11" s="8"/>
      <c r="D11" s="8"/>
      <c r="E11" s="8"/>
      <c r="F11" s="8"/>
      <c r="G11" s="8"/>
      <c r="H11" s="8"/>
      <c r="I11" s="8"/>
      <c r="J11" s="8"/>
      <c r="K11" s="8"/>
      <c r="L11" s="8"/>
      <c r="Q11" s="132"/>
      <c r="R11" s="132"/>
      <c r="S11" s="132"/>
      <c r="T11" s="132"/>
    </row>
    <row r="12" spans="2:23" customFormat="1">
      <c r="Q12" s="132"/>
      <c r="R12" s="132"/>
      <c r="S12" s="132"/>
      <c r="T12" s="132"/>
    </row>
    <row r="13" spans="2:23" customFormat="1" ht="25.5">
      <c r="B13" s="8" t="s">
        <v>1409</v>
      </c>
      <c r="C13" s="8"/>
      <c r="D13" s="8"/>
      <c r="E13" s="8"/>
      <c r="F13" s="8"/>
      <c r="G13" s="8"/>
      <c r="H13" s="8"/>
      <c r="I13" s="8"/>
      <c r="J13" s="8"/>
      <c r="K13" s="8"/>
      <c r="L13" s="8"/>
      <c r="Q13" s="132"/>
      <c r="R13" s="132"/>
      <c r="S13" s="132"/>
      <c r="T13" s="132"/>
    </row>
    <row r="14" spans="2:23" customFormat="1"/>
    <row r="15" spans="2:23" customFormat="1" ht="26.25">
      <c r="B15" s="3"/>
      <c r="C15" s="3"/>
      <c r="D15" s="3"/>
      <c r="E15" s="388" t="s">
        <v>57</v>
      </c>
      <c r="F15" s="3"/>
      <c r="G15" s="3"/>
      <c r="H15" s="3"/>
      <c r="I15" s="3"/>
      <c r="J15" s="3"/>
      <c r="K15" s="3"/>
      <c r="L15" s="3"/>
      <c r="M15" s="3"/>
      <c r="N15" s="3"/>
      <c r="O15" s="3"/>
      <c r="P15" s="3"/>
      <c r="Q15" s="3"/>
      <c r="R15" s="3"/>
      <c r="S15" s="3"/>
      <c r="T15" s="3"/>
      <c r="U15" s="3"/>
      <c r="V15" s="3"/>
      <c r="W15" s="125" t="s">
        <v>1</v>
      </c>
    </row>
    <row r="16" spans="2:23" customFormat="1" ht="13.5" thickBot="1">
      <c r="B16" s="4"/>
      <c r="C16" s="4"/>
      <c r="D16" s="4"/>
      <c r="E16" s="4"/>
      <c r="F16" s="4"/>
      <c r="G16" s="4"/>
      <c r="H16" s="4"/>
      <c r="I16" s="4"/>
      <c r="J16" s="4"/>
      <c r="K16" s="4"/>
      <c r="L16" s="4"/>
      <c r="M16" s="4"/>
      <c r="N16" s="4"/>
      <c r="O16" s="4"/>
      <c r="P16" s="4"/>
      <c r="Q16" s="4"/>
      <c r="R16" s="4"/>
      <c r="S16" s="4"/>
      <c r="T16" s="4"/>
      <c r="U16" s="4"/>
      <c r="V16" s="4"/>
      <c r="W16" s="125" t="s">
        <v>1495</v>
      </c>
    </row>
    <row r="17" spans="2:23">
      <c r="B17" s="36" t="s">
        <v>39</v>
      </c>
      <c r="C17" s="37" t="s">
        <v>58</v>
      </c>
      <c r="D17" s="38" t="s">
        <v>59</v>
      </c>
      <c r="E17" s="39" t="s">
        <v>57</v>
      </c>
      <c r="F17" s="40">
        <v>1</v>
      </c>
      <c r="G17" s="41" t="s">
        <v>60</v>
      </c>
      <c r="H17" s="42">
        <v>2.5000000000000001E-3</v>
      </c>
      <c r="I17" s="136" t="s">
        <v>61</v>
      </c>
      <c r="J17" s="139" t="s">
        <v>19</v>
      </c>
      <c r="K17" s="43">
        <v>35682</v>
      </c>
      <c r="L17" s="44" t="s">
        <v>62</v>
      </c>
      <c r="M17" s="133" t="s">
        <v>57</v>
      </c>
      <c r="N17" s="46" t="s">
        <v>63</v>
      </c>
      <c r="O17" s="45">
        <v>1997</v>
      </c>
      <c r="P17" s="47">
        <f t="shared" ref="P17:P27" si="0">SUM(Q17:T17)</f>
        <v>10</v>
      </c>
      <c r="Q17" s="48">
        <v>2</v>
      </c>
      <c r="R17" s="48">
        <v>3</v>
      </c>
      <c r="S17" s="48">
        <v>3</v>
      </c>
      <c r="T17" s="49">
        <v>2</v>
      </c>
      <c r="U17" s="50"/>
      <c r="V17" s="51"/>
      <c r="W17" s="410" t="s">
        <v>1497</v>
      </c>
    </row>
    <row r="18" spans="2:23">
      <c r="B18" s="36" t="s">
        <v>39</v>
      </c>
      <c r="C18" s="37" t="s">
        <v>58</v>
      </c>
      <c r="D18" s="38" t="s">
        <v>59</v>
      </c>
      <c r="E18" s="39" t="s">
        <v>57</v>
      </c>
      <c r="F18" s="40">
        <v>2</v>
      </c>
      <c r="G18" s="41" t="s">
        <v>64</v>
      </c>
      <c r="H18" s="42">
        <v>2.3611111111111111E-3</v>
      </c>
      <c r="I18" s="136" t="s">
        <v>61</v>
      </c>
      <c r="J18" s="139" t="s">
        <v>19</v>
      </c>
      <c r="K18" s="43">
        <v>35682</v>
      </c>
      <c r="L18" s="44" t="s">
        <v>62</v>
      </c>
      <c r="M18" s="133" t="s">
        <v>57</v>
      </c>
      <c r="N18" s="46" t="s">
        <v>63</v>
      </c>
      <c r="O18" s="45">
        <v>1997</v>
      </c>
      <c r="P18" s="47">
        <f t="shared" si="0"/>
        <v>16</v>
      </c>
      <c r="Q18" s="48">
        <v>4</v>
      </c>
      <c r="R18" s="48">
        <v>4</v>
      </c>
      <c r="S18" s="48">
        <v>4</v>
      </c>
      <c r="T18" s="49">
        <v>4</v>
      </c>
      <c r="U18" s="50"/>
      <c r="V18" s="51"/>
      <c r="W18" s="410"/>
    </row>
    <row r="19" spans="2:23">
      <c r="B19" s="36" t="s">
        <v>39</v>
      </c>
      <c r="C19" s="37" t="s">
        <v>58</v>
      </c>
      <c r="D19" s="38" t="s">
        <v>59</v>
      </c>
      <c r="E19" s="39" t="s">
        <v>57</v>
      </c>
      <c r="F19" s="40">
        <v>3</v>
      </c>
      <c r="G19" s="41" t="s">
        <v>65</v>
      </c>
      <c r="H19" s="42">
        <v>2.2800925925925922E-3</v>
      </c>
      <c r="I19" s="136" t="s">
        <v>61</v>
      </c>
      <c r="J19" s="139" t="s">
        <v>19</v>
      </c>
      <c r="K19" s="43">
        <v>35682</v>
      </c>
      <c r="L19" s="44" t="s">
        <v>62</v>
      </c>
      <c r="M19" s="133" t="s">
        <v>57</v>
      </c>
      <c r="N19" s="46" t="s">
        <v>63</v>
      </c>
      <c r="O19" s="45">
        <v>1997</v>
      </c>
      <c r="P19" s="47">
        <f t="shared" si="0"/>
        <v>15</v>
      </c>
      <c r="Q19" s="48">
        <v>3</v>
      </c>
      <c r="R19" s="48">
        <v>4</v>
      </c>
      <c r="S19" s="48">
        <v>4</v>
      </c>
      <c r="T19" s="49">
        <v>4</v>
      </c>
      <c r="U19" s="50">
        <v>4</v>
      </c>
      <c r="V19" s="51">
        <v>3</v>
      </c>
      <c r="W19" s="410"/>
    </row>
    <row r="20" spans="2:23">
      <c r="B20" s="36" t="s">
        <v>39</v>
      </c>
      <c r="C20" s="37" t="s">
        <v>58</v>
      </c>
      <c r="D20" s="38" t="s">
        <v>59</v>
      </c>
      <c r="E20" s="39" t="s">
        <v>57</v>
      </c>
      <c r="F20" s="40">
        <v>4</v>
      </c>
      <c r="G20" s="41" t="s">
        <v>66</v>
      </c>
      <c r="H20" s="42">
        <v>2.8240740740740739E-3</v>
      </c>
      <c r="I20" s="136" t="s">
        <v>61</v>
      </c>
      <c r="J20" s="139" t="s">
        <v>19</v>
      </c>
      <c r="K20" s="43">
        <v>35682</v>
      </c>
      <c r="L20" s="44" t="s">
        <v>62</v>
      </c>
      <c r="M20" s="133" t="s">
        <v>57</v>
      </c>
      <c r="N20" s="46" t="s">
        <v>63</v>
      </c>
      <c r="O20" s="45">
        <v>1997</v>
      </c>
      <c r="P20" s="47">
        <f t="shared" si="0"/>
        <v>8</v>
      </c>
      <c r="Q20" s="48">
        <v>2</v>
      </c>
      <c r="R20" s="48">
        <v>3</v>
      </c>
      <c r="S20" s="48">
        <v>1</v>
      </c>
      <c r="T20" s="49">
        <v>2</v>
      </c>
      <c r="U20" s="50"/>
      <c r="V20" s="51"/>
      <c r="W20" s="410"/>
    </row>
    <row r="21" spans="2:23">
      <c r="B21" s="36" t="s">
        <v>39</v>
      </c>
      <c r="C21" s="37" t="s">
        <v>58</v>
      </c>
      <c r="D21" s="38" t="s">
        <v>59</v>
      </c>
      <c r="E21" s="39" t="s">
        <v>57</v>
      </c>
      <c r="F21" s="40">
        <v>5</v>
      </c>
      <c r="G21" s="41" t="s">
        <v>67</v>
      </c>
      <c r="H21" s="42">
        <v>2.3495370370370371E-3</v>
      </c>
      <c r="I21" s="136" t="s">
        <v>61</v>
      </c>
      <c r="J21" s="139" t="s">
        <v>19</v>
      </c>
      <c r="K21" s="43">
        <v>35682</v>
      </c>
      <c r="L21" s="44" t="s">
        <v>62</v>
      </c>
      <c r="M21" s="133" t="s">
        <v>57</v>
      </c>
      <c r="N21" s="46" t="s">
        <v>63</v>
      </c>
      <c r="O21" s="45">
        <v>1997</v>
      </c>
      <c r="P21" s="47">
        <f t="shared" si="0"/>
        <v>15</v>
      </c>
      <c r="Q21" s="48">
        <v>3</v>
      </c>
      <c r="R21" s="48">
        <v>4</v>
      </c>
      <c r="S21" s="48">
        <v>4</v>
      </c>
      <c r="T21" s="49">
        <v>4</v>
      </c>
      <c r="U21" s="50"/>
      <c r="V21" s="51"/>
      <c r="W21" s="410"/>
    </row>
    <row r="22" spans="2:23">
      <c r="B22" s="36" t="s">
        <v>39</v>
      </c>
      <c r="C22" s="37" t="s">
        <v>58</v>
      </c>
      <c r="D22" s="38" t="s">
        <v>59</v>
      </c>
      <c r="E22" s="39" t="s">
        <v>57</v>
      </c>
      <c r="F22" s="40">
        <v>6</v>
      </c>
      <c r="G22" s="41" t="s">
        <v>68</v>
      </c>
      <c r="H22" s="42">
        <v>2.488425925925926E-3</v>
      </c>
      <c r="I22" s="136" t="s">
        <v>61</v>
      </c>
      <c r="J22" s="139" t="s">
        <v>19</v>
      </c>
      <c r="K22" s="43">
        <v>35682</v>
      </c>
      <c r="L22" s="44" t="s">
        <v>62</v>
      </c>
      <c r="M22" s="133" t="s">
        <v>57</v>
      </c>
      <c r="N22" s="46" t="s">
        <v>63</v>
      </c>
      <c r="O22" s="45">
        <v>1997</v>
      </c>
      <c r="P22" s="47">
        <f t="shared" si="0"/>
        <v>11</v>
      </c>
      <c r="Q22" s="48">
        <v>3</v>
      </c>
      <c r="R22" s="48">
        <v>3</v>
      </c>
      <c r="S22" s="48">
        <v>2</v>
      </c>
      <c r="T22" s="49">
        <v>3</v>
      </c>
      <c r="U22" s="50"/>
      <c r="V22" s="51"/>
      <c r="W22" s="410"/>
    </row>
    <row r="23" spans="2:23">
      <c r="B23" s="36" t="s">
        <v>39</v>
      </c>
      <c r="C23" s="37" t="s">
        <v>58</v>
      </c>
      <c r="D23" s="38" t="s">
        <v>59</v>
      </c>
      <c r="E23" s="39" t="s">
        <v>57</v>
      </c>
      <c r="F23" s="40">
        <v>7</v>
      </c>
      <c r="G23" s="41" t="s">
        <v>69</v>
      </c>
      <c r="H23" s="42">
        <v>3.0439814814814817E-3</v>
      </c>
      <c r="I23" s="136" t="s">
        <v>61</v>
      </c>
      <c r="J23" s="139" t="s">
        <v>19</v>
      </c>
      <c r="K23" s="43">
        <v>35682</v>
      </c>
      <c r="L23" s="44" t="s">
        <v>62</v>
      </c>
      <c r="M23" s="133" t="s">
        <v>57</v>
      </c>
      <c r="N23" s="46" t="s">
        <v>63</v>
      </c>
      <c r="O23" s="45">
        <v>1997</v>
      </c>
      <c r="P23" s="47">
        <f t="shared" si="0"/>
        <v>6</v>
      </c>
      <c r="Q23" s="48">
        <v>2</v>
      </c>
      <c r="R23" s="48">
        <v>2</v>
      </c>
      <c r="S23" s="48">
        <v>0</v>
      </c>
      <c r="T23" s="49">
        <v>2</v>
      </c>
      <c r="U23" s="50"/>
      <c r="V23" s="51"/>
      <c r="W23" s="410"/>
    </row>
    <row r="24" spans="2:23">
      <c r="B24" s="36" t="s">
        <v>39</v>
      </c>
      <c r="C24" s="37" t="s">
        <v>58</v>
      </c>
      <c r="D24" s="38" t="s">
        <v>59</v>
      </c>
      <c r="E24" s="39" t="s">
        <v>57</v>
      </c>
      <c r="F24" s="40">
        <v>8</v>
      </c>
      <c r="G24" s="41" t="s">
        <v>70</v>
      </c>
      <c r="H24" s="42">
        <v>2.5000000000000001E-3</v>
      </c>
      <c r="I24" s="136" t="s">
        <v>61</v>
      </c>
      <c r="J24" s="139" t="s">
        <v>19</v>
      </c>
      <c r="K24" s="43">
        <v>35682</v>
      </c>
      <c r="L24" s="44" t="s">
        <v>62</v>
      </c>
      <c r="M24" s="133" t="s">
        <v>57</v>
      </c>
      <c r="N24" s="46" t="s">
        <v>63</v>
      </c>
      <c r="O24" s="45">
        <v>1997</v>
      </c>
      <c r="P24" s="47">
        <f t="shared" si="0"/>
        <v>15</v>
      </c>
      <c r="Q24" s="48">
        <v>3</v>
      </c>
      <c r="R24" s="48">
        <v>4</v>
      </c>
      <c r="S24" s="48">
        <v>4</v>
      </c>
      <c r="T24" s="49">
        <v>4</v>
      </c>
      <c r="U24" s="50"/>
      <c r="V24" s="51"/>
      <c r="W24" s="410"/>
    </row>
    <row r="25" spans="2:23">
      <c r="B25" s="36" t="s">
        <v>39</v>
      </c>
      <c r="C25" s="37" t="s">
        <v>58</v>
      </c>
      <c r="D25" s="38" t="s">
        <v>59</v>
      </c>
      <c r="E25" s="39" t="s">
        <v>57</v>
      </c>
      <c r="F25" s="40">
        <v>9</v>
      </c>
      <c r="G25" s="41" t="s">
        <v>71</v>
      </c>
      <c r="H25" s="42">
        <v>2.6041666666666665E-3</v>
      </c>
      <c r="I25" s="136" t="s">
        <v>61</v>
      </c>
      <c r="J25" s="139" t="s">
        <v>19</v>
      </c>
      <c r="K25" s="43">
        <v>35682</v>
      </c>
      <c r="L25" s="44" t="s">
        <v>62</v>
      </c>
      <c r="M25" s="133" t="s">
        <v>57</v>
      </c>
      <c r="N25" s="46" t="s">
        <v>63</v>
      </c>
      <c r="O25" s="45">
        <v>1997</v>
      </c>
      <c r="P25" s="47">
        <f t="shared" si="0"/>
        <v>14</v>
      </c>
      <c r="Q25" s="48">
        <v>3</v>
      </c>
      <c r="R25" s="48">
        <v>4</v>
      </c>
      <c r="S25" s="48">
        <v>4</v>
      </c>
      <c r="T25" s="49">
        <v>3</v>
      </c>
      <c r="U25" s="50"/>
      <c r="V25" s="51"/>
      <c r="W25" s="410"/>
    </row>
    <row r="26" spans="2:23">
      <c r="B26" s="36" t="s">
        <v>39</v>
      </c>
      <c r="C26" s="37" t="s">
        <v>58</v>
      </c>
      <c r="D26" s="38" t="s">
        <v>59</v>
      </c>
      <c r="E26" s="39" t="s">
        <v>57</v>
      </c>
      <c r="F26" s="40">
        <v>10</v>
      </c>
      <c r="G26" s="41" t="s">
        <v>72</v>
      </c>
      <c r="H26" s="42">
        <v>2.8819444444444448E-3</v>
      </c>
      <c r="I26" s="136" t="s">
        <v>61</v>
      </c>
      <c r="J26" s="139" t="s">
        <v>19</v>
      </c>
      <c r="K26" s="43">
        <v>35682</v>
      </c>
      <c r="L26" s="44" t="s">
        <v>62</v>
      </c>
      <c r="M26" s="133" t="s">
        <v>57</v>
      </c>
      <c r="N26" s="46" t="s">
        <v>63</v>
      </c>
      <c r="O26" s="45">
        <v>1997</v>
      </c>
      <c r="P26" s="47">
        <f t="shared" si="0"/>
        <v>4</v>
      </c>
      <c r="Q26" s="48">
        <v>1</v>
      </c>
      <c r="R26" s="48">
        <v>2</v>
      </c>
      <c r="S26" s="48">
        <v>0</v>
      </c>
      <c r="T26" s="49">
        <v>1</v>
      </c>
      <c r="U26" s="50"/>
      <c r="V26" s="51"/>
      <c r="W26" s="410"/>
    </row>
    <row r="27" spans="2:23">
      <c r="B27" s="36" t="s">
        <v>39</v>
      </c>
      <c r="C27" s="37" t="s">
        <v>58</v>
      </c>
      <c r="D27" s="38" t="s">
        <v>59</v>
      </c>
      <c r="E27" s="39" t="s">
        <v>57</v>
      </c>
      <c r="F27" s="40">
        <v>11</v>
      </c>
      <c r="G27" s="41" t="s">
        <v>73</v>
      </c>
      <c r="H27" s="42">
        <v>2.4537037037037036E-3</v>
      </c>
      <c r="I27" s="136" t="s">
        <v>61</v>
      </c>
      <c r="J27" s="139" t="s">
        <v>19</v>
      </c>
      <c r="K27" s="43">
        <v>35682</v>
      </c>
      <c r="L27" s="44" t="s">
        <v>62</v>
      </c>
      <c r="M27" s="133" t="s">
        <v>57</v>
      </c>
      <c r="N27" s="46" t="s">
        <v>63</v>
      </c>
      <c r="O27" s="45">
        <v>1997</v>
      </c>
      <c r="P27" s="47">
        <f t="shared" si="0"/>
        <v>13</v>
      </c>
      <c r="Q27" s="48">
        <v>3</v>
      </c>
      <c r="R27" s="48">
        <v>3</v>
      </c>
      <c r="S27" s="48">
        <v>4</v>
      </c>
      <c r="T27" s="49">
        <v>3</v>
      </c>
      <c r="U27" s="50"/>
      <c r="V27" s="51"/>
      <c r="W27" s="410"/>
    </row>
    <row r="28" spans="2:23">
      <c r="B28" s="57" t="s">
        <v>39</v>
      </c>
      <c r="C28" s="58" t="s">
        <v>74</v>
      </c>
      <c r="D28" s="59" t="s">
        <v>75</v>
      </c>
      <c r="E28" s="60" t="s">
        <v>57</v>
      </c>
      <c r="F28" s="61">
        <v>1</v>
      </c>
      <c r="G28" s="62" t="s">
        <v>76</v>
      </c>
      <c r="H28" s="63">
        <v>2.5000000000000001E-3</v>
      </c>
      <c r="I28" s="137" t="s">
        <v>77</v>
      </c>
      <c r="J28" s="140" t="s">
        <v>19</v>
      </c>
      <c r="K28" s="64">
        <v>36584</v>
      </c>
      <c r="L28" s="65" t="s">
        <v>78</v>
      </c>
      <c r="M28" s="134" t="s">
        <v>57</v>
      </c>
      <c r="N28" s="67" t="s">
        <v>63</v>
      </c>
      <c r="O28" s="66">
        <v>2000</v>
      </c>
      <c r="P28" s="68">
        <f>SUM(Q28:T28)</f>
        <v>12</v>
      </c>
      <c r="Q28" s="69">
        <v>2</v>
      </c>
      <c r="R28" s="69">
        <v>3</v>
      </c>
      <c r="S28" s="69">
        <v>4</v>
      </c>
      <c r="T28" s="70">
        <v>3</v>
      </c>
      <c r="U28" s="71"/>
      <c r="V28" s="407"/>
      <c r="W28" s="410" t="s">
        <v>1497</v>
      </c>
    </row>
    <row r="29" spans="2:23">
      <c r="B29" s="36" t="s">
        <v>39</v>
      </c>
      <c r="C29" s="37" t="s">
        <v>74</v>
      </c>
      <c r="D29" s="38" t="s">
        <v>75</v>
      </c>
      <c r="E29" s="39" t="s">
        <v>57</v>
      </c>
      <c r="F29" s="40">
        <v>2</v>
      </c>
      <c r="G29" s="41" t="s">
        <v>79</v>
      </c>
      <c r="H29" s="42">
        <v>2.4074074074074076E-3</v>
      </c>
      <c r="I29" s="136" t="s">
        <v>77</v>
      </c>
      <c r="J29" s="139" t="s">
        <v>19</v>
      </c>
      <c r="K29" s="43">
        <v>36584</v>
      </c>
      <c r="L29" s="44" t="s">
        <v>78</v>
      </c>
      <c r="M29" s="133" t="s">
        <v>57</v>
      </c>
      <c r="N29" s="46" t="s">
        <v>63</v>
      </c>
      <c r="O29" s="45">
        <v>2000</v>
      </c>
      <c r="P29" s="47">
        <f>SUM(Q29:T29)</f>
        <v>10</v>
      </c>
      <c r="Q29" s="48">
        <v>2</v>
      </c>
      <c r="R29" s="48">
        <v>3</v>
      </c>
      <c r="S29" s="48">
        <v>3</v>
      </c>
      <c r="T29" s="49">
        <v>2</v>
      </c>
      <c r="U29" s="50"/>
      <c r="V29" s="51"/>
      <c r="W29" s="410"/>
    </row>
    <row r="30" spans="2:23">
      <c r="B30" s="36" t="s">
        <v>39</v>
      </c>
      <c r="C30" s="37" t="s">
        <v>74</v>
      </c>
      <c r="D30" s="38" t="s">
        <v>75</v>
      </c>
      <c r="E30" s="39" t="s">
        <v>57</v>
      </c>
      <c r="F30" s="40">
        <v>3</v>
      </c>
      <c r="G30" s="41" t="s">
        <v>80</v>
      </c>
      <c r="H30" s="42">
        <v>2.6041666666666665E-3</v>
      </c>
      <c r="I30" s="136" t="s">
        <v>77</v>
      </c>
      <c r="J30" s="139" t="s">
        <v>19</v>
      </c>
      <c r="K30" s="43">
        <v>36584</v>
      </c>
      <c r="L30" s="44" t="s">
        <v>78</v>
      </c>
      <c r="M30" s="133" t="s">
        <v>57</v>
      </c>
      <c r="N30" s="46" t="s">
        <v>63</v>
      </c>
      <c r="O30" s="45">
        <v>2000</v>
      </c>
      <c r="P30" s="47">
        <f t="shared" ref="P30:P50" si="1">SUM(Q30:T30)</f>
        <v>13</v>
      </c>
      <c r="Q30" s="48">
        <v>3</v>
      </c>
      <c r="R30" s="48">
        <v>4</v>
      </c>
      <c r="S30" s="48">
        <v>3</v>
      </c>
      <c r="T30" s="49">
        <v>3</v>
      </c>
      <c r="U30" s="50"/>
      <c r="V30" s="51"/>
      <c r="W30" s="410"/>
    </row>
    <row r="31" spans="2:23">
      <c r="B31" s="36" t="s">
        <v>39</v>
      </c>
      <c r="C31" s="37" t="s">
        <v>74</v>
      </c>
      <c r="D31" s="38" t="s">
        <v>75</v>
      </c>
      <c r="E31" s="39" t="s">
        <v>57</v>
      </c>
      <c r="F31" s="40">
        <v>4</v>
      </c>
      <c r="G31" s="41" t="s">
        <v>81</v>
      </c>
      <c r="H31" s="42">
        <v>2.9745370370370373E-3</v>
      </c>
      <c r="I31" s="136" t="s">
        <v>77</v>
      </c>
      <c r="J31" s="139" t="s">
        <v>19</v>
      </c>
      <c r="K31" s="43">
        <v>36584</v>
      </c>
      <c r="L31" s="44" t="s">
        <v>78</v>
      </c>
      <c r="M31" s="133" t="s">
        <v>57</v>
      </c>
      <c r="N31" s="46" t="s">
        <v>63</v>
      </c>
      <c r="O31" s="45">
        <v>2000</v>
      </c>
      <c r="P31" s="47">
        <f t="shared" si="1"/>
        <v>8</v>
      </c>
      <c r="Q31" s="48">
        <v>1</v>
      </c>
      <c r="R31" s="48">
        <v>3</v>
      </c>
      <c r="S31" s="48">
        <v>1</v>
      </c>
      <c r="T31" s="49">
        <v>3</v>
      </c>
      <c r="U31" s="50"/>
      <c r="V31" s="51"/>
      <c r="W31" s="410"/>
    </row>
    <row r="32" spans="2:23">
      <c r="B32" s="36" t="s">
        <v>39</v>
      </c>
      <c r="C32" s="37" t="s">
        <v>74</v>
      </c>
      <c r="D32" s="38" t="s">
        <v>75</v>
      </c>
      <c r="E32" s="39" t="s">
        <v>57</v>
      </c>
      <c r="F32" s="40">
        <v>5</v>
      </c>
      <c r="G32" s="41" t="s">
        <v>82</v>
      </c>
      <c r="H32" s="42">
        <v>2.5115740740740741E-3</v>
      </c>
      <c r="I32" s="136" t="s">
        <v>77</v>
      </c>
      <c r="J32" s="139" t="s">
        <v>19</v>
      </c>
      <c r="K32" s="43">
        <v>36584</v>
      </c>
      <c r="L32" s="44" t="s">
        <v>78</v>
      </c>
      <c r="M32" s="133" t="s">
        <v>57</v>
      </c>
      <c r="N32" s="46" t="s">
        <v>63</v>
      </c>
      <c r="O32" s="45">
        <v>2000</v>
      </c>
      <c r="P32" s="47">
        <f t="shared" si="1"/>
        <v>9</v>
      </c>
      <c r="Q32" s="48">
        <v>2</v>
      </c>
      <c r="R32" s="48">
        <v>3</v>
      </c>
      <c r="S32" s="48">
        <v>2</v>
      </c>
      <c r="T32" s="49">
        <v>2</v>
      </c>
      <c r="U32" s="50"/>
      <c r="V32" s="51"/>
      <c r="W32" s="410"/>
    </row>
    <row r="33" spans="2:23">
      <c r="B33" s="36" t="s">
        <v>39</v>
      </c>
      <c r="C33" s="37" t="s">
        <v>74</v>
      </c>
      <c r="D33" s="38" t="s">
        <v>75</v>
      </c>
      <c r="E33" s="39" t="s">
        <v>57</v>
      </c>
      <c r="F33" s="40">
        <v>6</v>
      </c>
      <c r="G33" s="41" t="s">
        <v>83</v>
      </c>
      <c r="H33" s="42">
        <v>2.650462962962963E-3</v>
      </c>
      <c r="I33" s="136" t="s">
        <v>77</v>
      </c>
      <c r="J33" s="139" t="s">
        <v>19</v>
      </c>
      <c r="K33" s="43">
        <v>36584</v>
      </c>
      <c r="L33" s="44" t="s">
        <v>78</v>
      </c>
      <c r="M33" s="133" t="s">
        <v>57</v>
      </c>
      <c r="N33" s="46" t="s">
        <v>63</v>
      </c>
      <c r="O33" s="45">
        <v>2000</v>
      </c>
      <c r="P33" s="47">
        <f t="shared" si="1"/>
        <v>9</v>
      </c>
      <c r="Q33" s="48">
        <v>2</v>
      </c>
      <c r="R33" s="48">
        <v>2</v>
      </c>
      <c r="S33" s="48">
        <v>3</v>
      </c>
      <c r="T33" s="49">
        <v>2</v>
      </c>
      <c r="U33" s="50"/>
      <c r="V33" s="51"/>
      <c r="W33" s="410"/>
    </row>
    <row r="34" spans="2:23">
      <c r="B34" s="36" t="s">
        <v>39</v>
      </c>
      <c r="C34" s="37" t="s">
        <v>74</v>
      </c>
      <c r="D34" s="38" t="s">
        <v>75</v>
      </c>
      <c r="E34" s="39" t="s">
        <v>57</v>
      </c>
      <c r="F34" s="40">
        <v>7</v>
      </c>
      <c r="G34" s="41" t="s">
        <v>84</v>
      </c>
      <c r="H34" s="42">
        <v>2.7546296296296294E-3</v>
      </c>
      <c r="I34" s="136" t="s">
        <v>77</v>
      </c>
      <c r="J34" s="139" t="s">
        <v>19</v>
      </c>
      <c r="K34" s="43">
        <v>36584</v>
      </c>
      <c r="L34" s="44" t="s">
        <v>78</v>
      </c>
      <c r="M34" s="133" t="s">
        <v>57</v>
      </c>
      <c r="N34" s="46" t="s">
        <v>63</v>
      </c>
      <c r="O34" s="45">
        <v>2000</v>
      </c>
      <c r="P34" s="47">
        <f t="shared" si="1"/>
        <v>5</v>
      </c>
      <c r="Q34" s="48">
        <v>1</v>
      </c>
      <c r="R34" s="48">
        <v>2</v>
      </c>
      <c r="S34" s="48">
        <v>1</v>
      </c>
      <c r="T34" s="49">
        <v>1</v>
      </c>
      <c r="U34" s="50"/>
      <c r="V34" s="51"/>
      <c r="W34" s="410"/>
    </row>
    <row r="35" spans="2:23">
      <c r="B35" s="36" t="s">
        <v>39</v>
      </c>
      <c r="C35" s="37" t="s">
        <v>74</v>
      </c>
      <c r="D35" s="38" t="s">
        <v>75</v>
      </c>
      <c r="E35" s="39" t="s">
        <v>57</v>
      </c>
      <c r="F35" s="40">
        <v>8</v>
      </c>
      <c r="G35" s="41" t="s">
        <v>85</v>
      </c>
      <c r="H35" s="42">
        <v>2.8124999999999999E-3</v>
      </c>
      <c r="I35" s="136" t="s">
        <v>77</v>
      </c>
      <c r="J35" s="139" t="s">
        <v>19</v>
      </c>
      <c r="K35" s="43">
        <v>36584</v>
      </c>
      <c r="L35" s="44" t="s">
        <v>78</v>
      </c>
      <c r="M35" s="133" t="s">
        <v>57</v>
      </c>
      <c r="N35" s="46" t="s">
        <v>63</v>
      </c>
      <c r="O35" s="45">
        <v>2000</v>
      </c>
      <c r="P35" s="47">
        <f t="shared" si="1"/>
        <v>10</v>
      </c>
      <c r="Q35" s="48">
        <v>2</v>
      </c>
      <c r="R35" s="48">
        <v>3</v>
      </c>
      <c r="S35" s="48">
        <v>3</v>
      </c>
      <c r="T35" s="49">
        <v>2</v>
      </c>
      <c r="U35" s="50"/>
      <c r="V35" s="51"/>
      <c r="W35" s="410"/>
    </row>
    <row r="36" spans="2:23">
      <c r="B36" s="36" t="s">
        <v>39</v>
      </c>
      <c r="C36" s="37" t="s">
        <v>74</v>
      </c>
      <c r="D36" s="38" t="s">
        <v>75</v>
      </c>
      <c r="E36" s="39" t="s">
        <v>57</v>
      </c>
      <c r="F36" s="40">
        <v>9</v>
      </c>
      <c r="G36" s="41" t="s">
        <v>77</v>
      </c>
      <c r="H36" s="42">
        <v>3.0208333333333333E-3</v>
      </c>
      <c r="I36" s="136" t="s">
        <v>77</v>
      </c>
      <c r="J36" s="139" t="s">
        <v>19</v>
      </c>
      <c r="K36" s="43">
        <v>36584</v>
      </c>
      <c r="L36" s="44" t="s">
        <v>78</v>
      </c>
      <c r="M36" s="133" t="s">
        <v>57</v>
      </c>
      <c r="N36" s="46" t="s">
        <v>63</v>
      </c>
      <c r="O36" s="45">
        <v>2000</v>
      </c>
      <c r="P36" s="47">
        <f t="shared" si="1"/>
        <v>3</v>
      </c>
      <c r="Q36" s="48">
        <v>1</v>
      </c>
      <c r="R36" s="48">
        <v>1</v>
      </c>
      <c r="S36" s="48">
        <v>0</v>
      </c>
      <c r="T36" s="49">
        <v>1</v>
      </c>
      <c r="U36" s="50"/>
      <c r="V36" s="51"/>
      <c r="W36" s="410"/>
    </row>
    <row r="37" spans="2:23">
      <c r="B37" s="36" t="s">
        <v>39</v>
      </c>
      <c r="C37" s="37" t="s">
        <v>74</v>
      </c>
      <c r="D37" s="38" t="s">
        <v>75</v>
      </c>
      <c r="E37" s="39" t="s">
        <v>57</v>
      </c>
      <c r="F37" s="40">
        <v>10</v>
      </c>
      <c r="G37" s="41" t="s">
        <v>86</v>
      </c>
      <c r="H37" s="42">
        <v>2.5000000000000001E-3</v>
      </c>
      <c r="I37" s="136" t="s">
        <v>77</v>
      </c>
      <c r="J37" s="139" t="s">
        <v>19</v>
      </c>
      <c r="K37" s="43">
        <v>36584</v>
      </c>
      <c r="L37" s="44" t="s">
        <v>78</v>
      </c>
      <c r="M37" s="133" t="s">
        <v>57</v>
      </c>
      <c r="N37" s="46" t="s">
        <v>63</v>
      </c>
      <c r="O37" s="45">
        <v>2000</v>
      </c>
      <c r="P37" s="47">
        <f t="shared" si="1"/>
        <v>7</v>
      </c>
      <c r="Q37" s="48">
        <v>1</v>
      </c>
      <c r="R37" s="48">
        <v>1</v>
      </c>
      <c r="S37" s="48">
        <v>3</v>
      </c>
      <c r="T37" s="49">
        <v>2</v>
      </c>
      <c r="U37" s="50"/>
      <c r="V37" s="51"/>
      <c r="W37" s="410"/>
    </row>
    <row r="38" spans="2:23">
      <c r="B38" s="36" t="s">
        <v>39</v>
      </c>
      <c r="C38" s="37" t="s">
        <v>74</v>
      </c>
      <c r="D38" s="38" t="s">
        <v>75</v>
      </c>
      <c r="E38" s="39" t="s">
        <v>57</v>
      </c>
      <c r="F38" s="40">
        <v>11</v>
      </c>
      <c r="G38" s="41" t="s">
        <v>87</v>
      </c>
      <c r="H38" s="42">
        <v>2.6851851851851854E-3</v>
      </c>
      <c r="I38" s="136" t="s">
        <v>77</v>
      </c>
      <c r="J38" s="139" t="s">
        <v>19</v>
      </c>
      <c r="K38" s="43">
        <v>36584</v>
      </c>
      <c r="L38" s="44" t="s">
        <v>78</v>
      </c>
      <c r="M38" s="133" t="s">
        <v>57</v>
      </c>
      <c r="N38" s="46" t="s">
        <v>63</v>
      </c>
      <c r="O38" s="45">
        <v>2000</v>
      </c>
      <c r="P38" s="47">
        <f t="shared" si="1"/>
        <v>16</v>
      </c>
      <c r="Q38" s="48">
        <v>4</v>
      </c>
      <c r="R38" s="48">
        <v>4</v>
      </c>
      <c r="S38" s="48">
        <v>4</v>
      </c>
      <c r="T38" s="49">
        <v>4</v>
      </c>
      <c r="U38" s="50"/>
      <c r="V38" s="51"/>
      <c r="W38" s="410"/>
    </row>
    <row r="39" spans="2:23">
      <c r="B39" s="36" t="s">
        <v>39</v>
      </c>
      <c r="C39" s="37" t="s">
        <v>74</v>
      </c>
      <c r="D39" s="38" t="s">
        <v>75</v>
      </c>
      <c r="E39" s="39" t="s">
        <v>57</v>
      </c>
      <c r="F39" s="40">
        <v>12</v>
      </c>
      <c r="G39" s="41" t="s">
        <v>88</v>
      </c>
      <c r="H39" s="42">
        <v>2.7662037037037034E-3</v>
      </c>
      <c r="I39" s="136" t="s">
        <v>77</v>
      </c>
      <c r="J39" s="139" t="s">
        <v>19</v>
      </c>
      <c r="K39" s="43">
        <v>36584</v>
      </c>
      <c r="L39" s="44" t="s">
        <v>78</v>
      </c>
      <c r="M39" s="133" t="s">
        <v>57</v>
      </c>
      <c r="N39" s="46" t="s">
        <v>63</v>
      </c>
      <c r="O39" s="45">
        <v>2000</v>
      </c>
      <c r="P39" s="47">
        <f t="shared" si="1"/>
        <v>6</v>
      </c>
      <c r="Q39" s="48">
        <v>1</v>
      </c>
      <c r="R39" s="48">
        <v>2</v>
      </c>
      <c r="S39" s="48">
        <v>1</v>
      </c>
      <c r="T39" s="49">
        <v>2</v>
      </c>
      <c r="U39" s="50"/>
      <c r="V39" s="51"/>
      <c r="W39" s="410"/>
    </row>
    <row r="40" spans="2:23">
      <c r="B40" s="57" t="s">
        <v>39</v>
      </c>
      <c r="C40" s="58"/>
      <c r="D40" s="59"/>
      <c r="E40" s="60" t="s">
        <v>57</v>
      </c>
      <c r="F40" s="61"/>
      <c r="G40" s="62" t="s">
        <v>89</v>
      </c>
      <c r="H40" s="63"/>
      <c r="I40" s="137" t="s">
        <v>90</v>
      </c>
      <c r="J40" s="140"/>
      <c r="K40" s="64"/>
      <c r="L40" s="65"/>
      <c r="M40" s="134" t="s">
        <v>57</v>
      </c>
      <c r="N40" s="67" t="s">
        <v>63</v>
      </c>
      <c r="O40" s="66">
        <v>2011</v>
      </c>
      <c r="P40" s="68">
        <f t="shared" si="1"/>
        <v>9</v>
      </c>
      <c r="Q40" s="69">
        <v>2</v>
      </c>
      <c r="R40" s="69">
        <v>3</v>
      </c>
      <c r="S40" s="69">
        <v>3</v>
      </c>
      <c r="T40" s="70">
        <v>1</v>
      </c>
      <c r="U40" s="71"/>
      <c r="V40" s="407"/>
      <c r="W40" s="410" t="s">
        <v>1497</v>
      </c>
    </row>
    <row r="41" spans="2:23">
      <c r="B41" s="36" t="s">
        <v>39</v>
      </c>
      <c r="C41" s="37"/>
      <c r="D41" s="38"/>
      <c r="E41" s="39" t="s">
        <v>57</v>
      </c>
      <c r="F41" s="40"/>
      <c r="G41" s="41" t="s">
        <v>92</v>
      </c>
      <c r="H41" s="42"/>
      <c r="I41" s="136" t="s">
        <v>90</v>
      </c>
      <c r="J41" s="139"/>
      <c r="K41" s="43"/>
      <c r="L41" s="44"/>
      <c r="M41" s="133" t="s">
        <v>57</v>
      </c>
      <c r="N41" s="46" t="s">
        <v>63</v>
      </c>
      <c r="O41" s="45">
        <v>2011</v>
      </c>
      <c r="P41" s="47">
        <f t="shared" si="1"/>
        <v>8</v>
      </c>
      <c r="Q41" s="48">
        <v>2</v>
      </c>
      <c r="R41" s="48">
        <v>1</v>
      </c>
      <c r="S41" s="48">
        <v>3</v>
      </c>
      <c r="T41" s="49">
        <v>2</v>
      </c>
      <c r="U41" s="50"/>
      <c r="V41" s="51"/>
      <c r="W41" s="410"/>
    </row>
    <row r="42" spans="2:23">
      <c r="B42" s="36" t="s">
        <v>39</v>
      </c>
      <c r="C42" s="37"/>
      <c r="D42" s="38"/>
      <c r="E42" s="39" t="s">
        <v>57</v>
      </c>
      <c r="F42" s="40"/>
      <c r="G42" s="41" t="s">
        <v>93</v>
      </c>
      <c r="H42" s="42"/>
      <c r="I42" s="136" t="s">
        <v>90</v>
      </c>
      <c r="J42" s="139"/>
      <c r="K42" s="43"/>
      <c r="L42" s="44"/>
      <c r="M42" s="133" t="s">
        <v>57</v>
      </c>
      <c r="N42" s="46" t="s">
        <v>63</v>
      </c>
      <c r="O42" s="45">
        <v>2011</v>
      </c>
      <c r="P42" s="47">
        <f t="shared" si="1"/>
        <v>13</v>
      </c>
      <c r="Q42" s="48">
        <v>3</v>
      </c>
      <c r="R42" s="48">
        <v>4</v>
      </c>
      <c r="S42" s="48">
        <v>3</v>
      </c>
      <c r="T42" s="49">
        <v>3</v>
      </c>
      <c r="U42" s="50"/>
      <c r="V42" s="51"/>
      <c r="W42" s="410"/>
    </row>
    <row r="43" spans="2:23">
      <c r="B43" s="36" t="s">
        <v>39</v>
      </c>
      <c r="C43" s="37"/>
      <c r="D43" s="38"/>
      <c r="E43" s="39" t="s">
        <v>57</v>
      </c>
      <c r="F43" s="40"/>
      <c r="G43" s="41" t="s">
        <v>94</v>
      </c>
      <c r="H43" s="42"/>
      <c r="I43" s="136" t="s">
        <v>90</v>
      </c>
      <c r="J43" s="139"/>
      <c r="K43" s="43"/>
      <c r="L43" s="44"/>
      <c r="M43" s="133" t="s">
        <v>57</v>
      </c>
      <c r="N43" s="46" t="s">
        <v>63</v>
      </c>
      <c r="O43" s="45">
        <v>2011</v>
      </c>
      <c r="P43" s="47">
        <f t="shared" si="1"/>
        <v>7</v>
      </c>
      <c r="Q43" s="48">
        <v>1</v>
      </c>
      <c r="R43" s="48">
        <v>2</v>
      </c>
      <c r="S43" s="48">
        <v>2</v>
      </c>
      <c r="T43" s="49">
        <v>2</v>
      </c>
      <c r="U43" s="50"/>
      <c r="V43" s="51"/>
      <c r="W43" s="410"/>
    </row>
    <row r="44" spans="2:23">
      <c r="B44" s="36" t="s">
        <v>39</v>
      </c>
      <c r="C44" s="37"/>
      <c r="D44" s="38"/>
      <c r="E44" s="39" t="s">
        <v>57</v>
      </c>
      <c r="F44" s="40"/>
      <c r="G44" s="41" t="s">
        <v>95</v>
      </c>
      <c r="H44" s="42"/>
      <c r="I44" s="136" t="s">
        <v>90</v>
      </c>
      <c r="J44" s="139"/>
      <c r="K44" s="43"/>
      <c r="L44" s="44"/>
      <c r="M44" s="133" t="s">
        <v>57</v>
      </c>
      <c r="N44" s="46" t="s">
        <v>63</v>
      </c>
      <c r="O44" s="45">
        <v>2011</v>
      </c>
      <c r="P44" s="47">
        <f t="shared" si="1"/>
        <v>9</v>
      </c>
      <c r="Q44" s="48">
        <v>2</v>
      </c>
      <c r="R44" s="48">
        <v>3</v>
      </c>
      <c r="S44" s="48">
        <v>3</v>
      </c>
      <c r="T44" s="49">
        <v>1</v>
      </c>
      <c r="U44" s="50"/>
      <c r="V44" s="51"/>
      <c r="W44" s="410"/>
    </row>
    <row r="45" spans="2:23">
      <c r="B45" s="36" t="s">
        <v>39</v>
      </c>
      <c r="C45" s="37"/>
      <c r="D45" s="38"/>
      <c r="E45" s="39" t="s">
        <v>57</v>
      </c>
      <c r="F45" s="40"/>
      <c r="G45" s="41" t="s">
        <v>96</v>
      </c>
      <c r="H45" s="42"/>
      <c r="I45" s="136" t="s">
        <v>90</v>
      </c>
      <c r="J45" s="139"/>
      <c r="K45" s="43"/>
      <c r="L45" s="44"/>
      <c r="M45" s="133" t="s">
        <v>57</v>
      </c>
      <c r="N45" s="46" t="s">
        <v>63</v>
      </c>
      <c r="O45" s="45">
        <v>2011</v>
      </c>
      <c r="P45" s="47">
        <f t="shared" si="1"/>
        <v>7</v>
      </c>
      <c r="Q45" s="48">
        <v>1</v>
      </c>
      <c r="R45" s="48">
        <v>2</v>
      </c>
      <c r="S45" s="48">
        <v>3</v>
      </c>
      <c r="T45" s="49">
        <v>1</v>
      </c>
      <c r="U45" s="50"/>
      <c r="V45" s="51"/>
      <c r="W45" s="410"/>
    </row>
    <row r="46" spans="2:23">
      <c r="B46" s="36" t="s">
        <v>39</v>
      </c>
      <c r="C46" s="37"/>
      <c r="D46" s="38"/>
      <c r="E46" s="39" t="s">
        <v>57</v>
      </c>
      <c r="F46" s="40"/>
      <c r="G46" s="41" t="s">
        <v>97</v>
      </c>
      <c r="H46" s="42"/>
      <c r="I46" s="136" t="s">
        <v>90</v>
      </c>
      <c r="J46" s="139"/>
      <c r="K46" s="43"/>
      <c r="L46" s="44"/>
      <c r="M46" s="133" t="s">
        <v>57</v>
      </c>
      <c r="N46" s="46" t="s">
        <v>63</v>
      </c>
      <c r="O46" s="45">
        <v>2011</v>
      </c>
      <c r="P46" s="47">
        <f t="shared" si="1"/>
        <v>9</v>
      </c>
      <c r="Q46" s="48">
        <v>1</v>
      </c>
      <c r="R46" s="48">
        <v>3</v>
      </c>
      <c r="S46" s="48">
        <v>3</v>
      </c>
      <c r="T46" s="49">
        <v>2</v>
      </c>
      <c r="U46" s="50"/>
      <c r="V46" s="51"/>
      <c r="W46" s="410"/>
    </row>
    <row r="47" spans="2:23">
      <c r="B47" s="36" t="s">
        <v>39</v>
      </c>
      <c r="C47" s="37"/>
      <c r="D47" s="38"/>
      <c r="E47" s="39" t="s">
        <v>57</v>
      </c>
      <c r="F47" s="40"/>
      <c r="G47" s="41" t="s">
        <v>98</v>
      </c>
      <c r="H47" s="42"/>
      <c r="I47" s="136" t="s">
        <v>90</v>
      </c>
      <c r="J47" s="139"/>
      <c r="K47" s="43"/>
      <c r="L47" s="44"/>
      <c r="M47" s="133" t="s">
        <v>57</v>
      </c>
      <c r="N47" s="46" t="s">
        <v>63</v>
      </c>
      <c r="O47" s="45">
        <v>2011</v>
      </c>
      <c r="P47" s="47">
        <f t="shared" si="1"/>
        <v>14</v>
      </c>
      <c r="Q47" s="48">
        <v>3</v>
      </c>
      <c r="R47" s="48">
        <v>4</v>
      </c>
      <c r="S47" s="48">
        <v>4</v>
      </c>
      <c r="T47" s="49">
        <v>3</v>
      </c>
      <c r="U47" s="50"/>
      <c r="V47" s="51"/>
      <c r="W47" s="410"/>
    </row>
    <row r="48" spans="2:23">
      <c r="B48" s="36" t="s">
        <v>39</v>
      </c>
      <c r="C48" s="37"/>
      <c r="D48" s="38"/>
      <c r="E48" s="39" t="s">
        <v>57</v>
      </c>
      <c r="F48" s="40"/>
      <c r="G48" s="41" t="s">
        <v>99</v>
      </c>
      <c r="H48" s="42"/>
      <c r="I48" s="136" t="s">
        <v>90</v>
      </c>
      <c r="J48" s="139"/>
      <c r="K48" s="43"/>
      <c r="L48" s="44"/>
      <c r="M48" s="133" t="s">
        <v>57</v>
      </c>
      <c r="N48" s="46" t="s">
        <v>63</v>
      </c>
      <c r="O48" s="45">
        <v>2011</v>
      </c>
      <c r="P48" s="47">
        <f t="shared" si="1"/>
        <v>5</v>
      </c>
      <c r="Q48" s="48">
        <v>0</v>
      </c>
      <c r="R48" s="48">
        <v>2</v>
      </c>
      <c r="S48" s="48">
        <v>2</v>
      </c>
      <c r="T48" s="49">
        <v>1</v>
      </c>
      <c r="U48" s="50"/>
      <c r="V48" s="51"/>
      <c r="W48" s="410"/>
    </row>
    <row r="49" spans="2:23">
      <c r="B49" s="36" t="s">
        <v>39</v>
      </c>
      <c r="C49" s="37"/>
      <c r="D49" s="38"/>
      <c r="E49" s="39" t="s">
        <v>57</v>
      </c>
      <c r="F49" s="40"/>
      <c r="G49" s="41" t="s">
        <v>100</v>
      </c>
      <c r="H49" s="42"/>
      <c r="I49" s="136" t="s">
        <v>90</v>
      </c>
      <c r="J49" s="139"/>
      <c r="K49" s="43"/>
      <c r="L49" s="44"/>
      <c r="M49" s="133" t="s">
        <v>57</v>
      </c>
      <c r="N49" s="46" t="s">
        <v>63</v>
      </c>
      <c r="O49" s="45">
        <v>2011</v>
      </c>
      <c r="P49" s="47">
        <f t="shared" si="1"/>
        <v>10</v>
      </c>
      <c r="Q49" s="48">
        <v>2</v>
      </c>
      <c r="R49" s="48">
        <v>3</v>
      </c>
      <c r="S49" s="48">
        <v>3</v>
      </c>
      <c r="T49" s="49">
        <v>2</v>
      </c>
      <c r="U49" s="50"/>
      <c r="V49" s="51"/>
      <c r="W49" s="410"/>
    </row>
    <row r="50" spans="2:23">
      <c r="B50" s="36" t="s">
        <v>39</v>
      </c>
      <c r="C50" s="37"/>
      <c r="D50" s="38"/>
      <c r="E50" s="39" t="s">
        <v>57</v>
      </c>
      <c r="F50" s="40"/>
      <c r="G50" s="41" t="s">
        <v>101</v>
      </c>
      <c r="H50" s="42"/>
      <c r="I50" s="136" t="s">
        <v>90</v>
      </c>
      <c r="J50" s="139"/>
      <c r="K50" s="43"/>
      <c r="L50" s="44"/>
      <c r="M50" s="133" t="s">
        <v>57</v>
      </c>
      <c r="N50" s="46" t="s">
        <v>63</v>
      </c>
      <c r="O50" s="45">
        <v>2011</v>
      </c>
      <c r="P50" s="47">
        <f t="shared" si="1"/>
        <v>10</v>
      </c>
      <c r="Q50" s="48">
        <v>2</v>
      </c>
      <c r="R50" s="48">
        <v>3</v>
      </c>
      <c r="S50" s="48">
        <v>2</v>
      </c>
      <c r="T50" s="49">
        <v>3</v>
      </c>
      <c r="U50" s="50"/>
      <c r="V50" s="51"/>
      <c r="W50" s="410"/>
    </row>
    <row r="51" spans="2:23" ht="13.5" thickBot="1">
      <c r="B51" s="57" t="s">
        <v>37</v>
      </c>
      <c r="C51" s="58"/>
      <c r="D51" s="59"/>
      <c r="E51" s="60" t="s">
        <v>57</v>
      </c>
      <c r="F51" s="61"/>
      <c r="G51" s="62" t="s">
        <v>102</v>
      </c>
      <c r="H51" s="63">
        <v>2.2800925925925927E-3</v>
      </c>
      <c r="I51" s="137"/>
      <c r="J51" s="140"/>
      <c r="K51" s="64"/>
      <c r="L51" s="65"/>
      <c r="M51" s="134" t="s">
        <v>57</v>
      </c>
      <c r="N51" s="67" t="s">
        <v>63</v>
      </c>
      <c r="O51" s="66"/>
      <c r="P51" s="68">
        <f>SUM(Q51:T51)</f>
        <v>11</v>
      </c>
      <c r="Q51" s="69">
        <v>2</v>
      </c>
      <c r="R51" s="69">
        <v>3</v>
      </c>
      <c r="S51" s="69">
        <v>3</v>
      </c>
      <c r="T51" s="70">
        <v>3</v>
      </c>
      <c r="U51" s="71"/>
      <c r="V51" s="407"/>
      <c r="W51" s="410" t="s">
        <v>1497</v>
      </c>
    </row>
    <row r="52" spans="2:23" customFormat="1">
      <c r="B52" s="10"/>
      <c r="C52" s="10"/>
      <c r="D52" s="10"/>
      <c r="E52" s="10"/>
      <c r="F52" s="10"/>
      <c r="G52" s="10"/>
      <c r="H52" s="10"/>
      <c r="I52" s="10"/>
      <c r="J52" s="10"/>
      <c r="K52" s="10"/>
      <c r="L52" s="10"/>
      <c r="M52" s="10"/>
      <c r="N52" s="10"/>
      <c r="O52" s="10"/>
      <c r="P52" s="10"/>
      <c r="Q52" s="10"/>
      <c r="R52" s="10"/>
      <c r="S52" s="10"/>
      <c r="T52" s="10"/>
      <c r="U52" s="10"/>
      <c r="V52" s="10"/>
      <c r="W52" s="125" t="s">
        <v>1496</v>
      </c>
    </row>
    <row r="53" spans="2:23" customFormat="1" ht="26.25">
      <c r="B53" s="3"/>
      <c r="C53" s="3"/>
      <c r="D53" s="3"/>
      <c r="E53" s="388" t="s">
        <v>177</v>
      </c>
      <c r="F53" s="3"/>
      <c r="G53" s="3"/>
      <c r="H53" s="3"/>
      <c r="I53" s="3"/>
      <c r="J53" s="3"/>
      <c r="K53" s="3"/>
      <c r="L53" s="3"/>
      <c r="M53" s="3"/>
      <c r="N53" s="3"/>
      <c r="O53" s="3"/>
      <c r="P53" s="3"/>
      <c r="Q53" s="3"/>
      <c r="R53" s="3"/>
      <c r="S53" s="3"/>
      <c r="T53" s="3"/>
      <c r="U53" s="3"/>
      <c r="V53" s="3"/>
      <c r="W53" s="125" t="s">
        <v>1</v>
      </c>
    </row>
    <row r="54" spans="2:23" customFormat="1" ht="13.5" thickBot="1">
      <c r="B54" s="4"/>
      <c r="C54" s="4"/>
      <c r="D54" s="4"/>
      <c r="E54" s="4"/>
      <c r="F54" s="4"/>
      <c r="G54" s="4"/>
      <c r="H54" s="4"/>
      <c r="I54" s="4"/>
      <c r="J54" s="4"/>
      <c r="K54" s="4"/>
      <c r="L54" s="4"/>
      <c r="M54" s="4"/>
      <c r="N54" s="4"/>
      <c r="O54" s="4"/>
      <c r="P54" s="4"/>
      <c r="Q54" s="4"/>
      <c r="R54" s="4"/>
      <c r="S54" s="4"/>
      <c r="T54" s="4"/>
      <c r="U54" s="4"/>
      <c r="V54" s="4"/>
      <c r="W54" s="125" t="s">
        <v>1495</v>
      </c>
    </row>
    <row r="55" spans="2:23">
      <c r="B55" s="57" t="s">
        <v>18</v>
      </c>
      <c r="C55" s="58" t="s">
        <v>178</v>
      </c>
      <c r="D55" s="59" t="s">
        <v>179</v>
      </c>
      <c r="E55" s="60" t="s">
        <v>177</v>
      </c>
      <c r="F55" s="61">
        <v>1</v>
      </c>
      <c r="G55" s="62" t="s">
        <v>180</v>
      </c>
      <c r="H55" s="63">
        <v>3.8194444444444446E-4</v>
      </c>
      <c r="I55" s="137" t="s">
        <v>181</v>
      </c>
      <c r="J55" s="140" t="s">
        <v>183</v>
      </c>
      <c r="K55" s="64">
        <v>36214</v>
      </c>
      <c r="L55" s="65" t="s">
        <v>182</v>
      </c>
      <c r="M55" s="134" t="s">
        <v>177</v>
      </c>
      <c r="N55" s="67" t="s">
        <v>183</v>
      </c>
      <c r="O55" s="66">
        <v>1999</v>
      </c>
      <c r="P55" s="68" t="s">
        <v>40</v>
      </c>
      <c r="Q55" s="69" t="s">
        <v>40</v>
      </c>
      <c r="R55" s="69" t="s">
        <v>40</v>
      </c>
      <c r="S55" s="69" t="s">
        <v>40</v>
      </c>
      <c r="T55" s="70" t="s">
        <v>40</v>
      </c>
      <c r="U55" s="71"/>
      <c r="V55" s="407"/>
      <c r="W55" s="410" t="s">
        <v>1497</v>
      </c>
    </row>
    <row r="56" spans="2:23">
      <c r="B56" s="36" t="s">
        <v>18</v>
      </c>
      <c r="C56" s="37" t="s">
        <v>178</v>
      </c>
      <c r="D56" s="38" t="s">
        <v>179</v>
      </c>
      <c r="E56" s="39" t="s">
        <v>177</v>
      </c>
      <c r="F56" s="40">
        <v>2</v>
      </c>
      <c r="G56" s="41" t="s">
        <v>184</v>
      </c>
      <c r="H56" s="42">
        <v>3.1018518518518517E-3</v>
      </c>
      <c r="I56" s="136" t="s">
        <v>181</v>
      </c>
      <c r="J56" s="139" t="s">
        <v>183</v>
      </c>
      <c r="K56" s="43">
        <v>36214</v>
      </c>
      <c r="L56" s="44" t="s">
        <v>182</v>
      </c>
      <c r="M56" s="133" t="s">
        <v>177</v>
      </c>
      <c r="N56" s="46" t="s">
        <v>183</v>
      </c>
      <c r="O56" s="45">
        <v>1999</v>
      </c>
      <c r="P56" s="47">
        <f>SUM(Q56:T56)</f>
        <v>2</v>
      </c>
      <c r="Q56" s="48">
        <v>0</v>
      </c>
      <c r="R56" s="48">
        <v>1</v>
      </c>
      <c r="S56" s="48">
        <v>1</v>
      </c>
      <c r="T56" s="49">
        <v>0</v>
      </c>
      <c r="U56" s="50"/>
      <c r="V56" s="51"/>
      <c r="W56" s="410"/>
    </row>
    <row r="57" spans="2:23">
      <c r="B57" s="36" t="s">
        <v>18</v>
      </c>
      <c r="C57" s="37" t="s">
        <v>178</v>
      </c>
      <c r="D57" s="38" t="s">
        <v>179</v>
      </c>
      <c r="E57" s="39" t="s">
        <v>177</v>
      </c>
      <c r="F57" s="40">
        <v>3</v>
      </c>
      <c r="G57" s="41" t="s">
        <v>185</v>
      </c>
      <c r="H57" s="42">
        <v>2.3032407407407402E-3</v>
      </c>
      <c r="I57" s="136" t="s">
        <v>181</v>
      </c>
      <c r="J57" s="139" t="s">
        <v>183</v>
      </c>
      <c r="K57" s="43">
        <v>36214</v>
      </c>
      <c r="L57" s="44" t="s">
        <v>182</v>
      </c>
      <c r="M57" s="133" t="s">
        <v>177</v>
      </c>
      <c r="N57" s="46" t="s">
        <v>183</v>
      </c>
      <c r="O57" s="45">
        <v>1999</v>
      </c>
      <c r="P57" s="47">
        <f>SUM(Q57:T57)</f>
        <v>3</v>
      </c>
      <c r="Q57" s="48">
        <v>1</v>
      </c>
      <c r="R57" s="48">
        <v>1</v>
      </c>
      <c r="S57" s="48">
        <v>1</v>
      </c>
      <c r="T57" s="49">
        <v>0</v>
      </c>
      <c r="U57" s="50"/>
      <c r="V57" s="51"/>
      <c r="W57" s="410"/>
    </row>
    <row r="58" spans="2:23">
      <c r="B58" s="36" t="s">
        <v>18</v>
      </c>
      <c r="C58" s="37" t="s">
        <v>178</v>
      </c>
      <c r="D58" s="38" t="s">
        <v>179</v>
      </c>
      <c r="E58" s="39" t="s">
        <v>177</v>
      </c>
      <c r="F58" s="40">
        <v>4</v>
      </c>
      <c r="G58" s="41" t="s">
        <v>186</v>
      </c>
      <c r="H58" s="42">
        <v>2.6157407407407405E-3</v>
      </c>
      <c r="I58" s="136" t="s">
        <v>181</v>
      </c>
      <c r="J58" s="139" t="s">
        <v>183</v>
      </c>
      <c r="K58" s="43">
        <v>36214</v>
      </c>
      <c r="L58" s="44" t="s">
        <v>182</v>
      </c>
      <c r="M58" s="133" t="s">
        <v>177</v>
      </c>
      <c r="N58" s="46" t="s">
        <v>183</v>
      </c>
      <c r="O58" s="45">
        <v>1999</v>
      </c>
      <c r="P58" s="47">
        <f>SUM(Q58:T58)</f>
        <v>1</v>
      </c>
      <c r="Q58" s="48">
        <v>0</v>
      </c>
      <c r="R58" s="48">
        <v>0</v>
      </c>
      <c r="S58" s="48">
        <v>1</v>
      </c>
      <c r="T58" s="49">
        <v>0</v>
      </c>
      <c r="U58" s="50"/>
      <c r="V58" s="51"/>
      <c r="W58" s="410"/>
    </row>
    <row r="59" spans="2:23">
      <c r="B59" s="36" t="s">
        <v>18</v>
      </c>
      <c r="C59" s="37" t="s">
        <v>178</v>
      </c>
      <c r="D59" s="38" t="s">
        <v>179</v>
      </c>
      <c r="E59" s="39" t="s">
        <v>177</v>
      </c>
      <c r="F59" s="40">
        <v>5</v>
      </c>
      <c r="G59" s="41" t="s">
        <v>187</v>
      </c>
      <c r="H59" s="42">
        <v>1.7361111111111109E-4</v>
      </c>
      <c r="I59" s="136" t="s">
        <v>181</v>
      </c>
      <c r="J59" s="139" t="s">
        <v>183</v>
      </c>
      <c r="K59" s="43">
        <v>36214</v>
      </c>
      <c r="L59" s="44" t="s">
        <v>182</v>
      </c>
      <c r="M59" s="133" t="s">
        <v>177</v>
      </c>
      <c r="N59" s="46" t="s">
        <v>183</v>
      </c>
      <c r="O59" s="45">
        <v>1999</v>
      </c>
      <c r="P59" s="47" t="s">
        <v>40</v>
      </c>
      <c r="Q59" s="48" t="s">
        <v>40</v>
      </c>
      <c r="R59" s="48" t="s">
        <v>40</v>
      </c>
      <c r="S59" s="48" t="s">
        <v>40</v>
      </c>
      <c r="T59" s="49" t="s">
        <v>40</v>
      </c>
      <c r="U59" s="50"/>
      <c r="V59" s="51"/>
      <c r="W59" s="410"/>
    </row>
    <row r="60" spans="2:23">
      <c r="B60" s="36" t="s">
        <v>18</v>
      </c>
      <c r="C60" s="37" t="s">
        <v>178</v>
      </c>
      <c r="D60" s="38" t="s">
        <v>179</v>
      </c>
      <c r="E60" s="39" t="s">
        <v>177</v>
      </c>
      <c r="F60" s="40">
        <v>6</v>
      </c>
      <c r="G60" s="41" t="s">
        <v>188</v>
      </c>
      <c r="H60" s="42">
        <v>2.8356481481481479E-3</v>
      </c>
      <c r="I60" s="136" t="s">
        <v>181</v>
      </c>
      <c r="J60" s="139" t="s">
        <v>183</v>
      </c>
      <c r="K60" s="43">
        <v>36214</v>
      </c>
      <c r="L60" s="44" t="s">
        <v>182</v>
      </c>
      <c r="M60" s="133" t="s">
        <v>177</v>
      </c>
      <c r="N60" s="46" t="s">
        <v>183</v>
      </c>
      <c r="O60" s="45">
        <v>1999</v>
      </c>
      <c r="P60" s="47">
        <f>SUM(Q60:T60)</f>
        <v>1</v>
      </c>
      <c r="Q60" s="48">
        <v>0</v>
      </c>
      <c r="R60" s="48">
        <v>1</v>
      </c>
      <c r="S60" s="48">
        <v>0</v>
      </c>
      <c r="T60" s="49">
        <v>0</v>
      </c>
      <c r="U60" s="50"/>
      <c r="V60" s="51"/>
      <c r="W60" s="410"/>
    </row>
    <row r="61" spans="2:23">
      <c r="B61" s="36" t="s">
        <v>18</v>
      </c>
      <c r="C61" s="37" t="s">
        <v>178</v>
      </c>
      <c r="D61" s="38" t="s">
        <v>179</v>
      </c>
      <c r="E61" s="39" t="s">
        <v>177</v>
      </c>
      <c r="F61" s="40">
        <v>7</v>
      </c>
      <c r="G61" s="41" t="s">
        <v>189</v>
      </c>
      <c r="H61" s="42">
        <v>3.6574074074074074E-3</v>
      </c>
      <c r="I61" s="136" t="s">
        <v>181</v>
      </c>
      <c r="J61" s="139" t="s">
        <v>183</v>
      </c>
      <c r="K61" s="43">
        <v>36214</v>
      </c>
      <c r="L61" s="44" t="s">
        <v>182</v>
      </c>
      <c r="M61" s="133" t="s">
        <v>177</v>
      </c>
      <c r="N61" s="46" t="s">
        <v>183</v>
      </c>
      <c r="O61" s="45">
        <v>1999</v>
      </c>
      <c r="P61" s="47">
        <f>SUM(Q61:T61)</f>
        <v>0</v>
      </c>
      <c r="Q61" s="48">
        <v>0</v>
      </c>
      <c r="R61" s="48">
        <v>0</v>
      </c>
      <c r="S61" s="48">
        <v>0</v>
      </c>
      <c r="T61" s="49">
        <v>0</v>
      </c>
      <c r="U61" s="50"/>
      <c r="V61" s="51"/>
      <c r="W61" s="410"/>
    </row>
    <row r="62" spans="2:23">
      <c r="B62" s="36" t="s">
        <v>18</v>
      </c>
      <c r="C62" s="37" t="s">
        <v>178</v>
      </c>
      <c r="D62" s="38" t="s">
        <v>179</v>
      </c>
      <c r="E62" s="39" t="s">
        <v>177</v>
      </c>
      <c r="F62" s="40">
        <v>8</v>
      </c>
      <c r="G62" s="41" t="s">
        <v>190</v>
      </c>
      <c r="H62" s="42">
        <v>2.199074074074074E-4</v>
      </c>
      <c r="I62" s="136" t="s">
        <v>181</v>
      </c>
      <c r="J62" s="139" t="s">
        <v>183</v>
      </c>
      <c r="K62" s="43">
        <v>36214</v>
      </c>
      <c r="L62" s="44" t="s">
        <v>182</v>
      </c>
      <c r="M62" s="133" t="s">
        <v>177</v>
      </c>
      <c r="N62" s="46" t="s">
        <v>183</v>
      </c>
      <c r="O62" s="45">
        <v>1999</v>
      </c>
      <c r="P62" s="47" t="s">
        <v>40</v>
      </c>
      <c r="Q62" s="48" t="s">
        <v>40</v>
      </c>
      <c r="R62" s="48" t="s">
        <v>40</v>
      </c>
      <c r="S62" s="48" t="s">
        <v>40</v>
      </c>
      <c r="T62" s="49" t="s">
        <v>40</v>
      </c>
      <c r="U62" s="50"/>
      <c r="V62" s="51"/>
      <c r="W62" s="410"/>
    </row>
    <row r="63" spans="2:23">
      <c r="B63" s="36" t="s">
        <v>18</v>
      </c>
      <c r="C63" s="37" t="s">
        <v>178</v>
      </c>
      <c r="D63" s="38" t="s">
        <v>179</v>
      </c>
      <c r="E63" s="39" t="s">
        <v>177</v>
      </c>
      <c r="F63" s="40">
        <v>9</v>
      </c>
      <c r="G63" s="41" t="s">
        <v>191</v>
      </c>
      <c r="H63" s="42">
        <v>2.3726851851851851E-3</v>
      </c>
      <c r="I63" s="136" t="s">
        <v>181</v>
      </c>
      <c r="J63" s="139" t="s">
        <v>183</v>
      </c>
      <c r="K63" s="43">
        <v>36214</v>
      </c>
      <c r="L63" s="44" t="s">
        <v>182</v>
      </c>
      <c r="M63" s="133" t="s">
        <v>177</v>
      </c>
      <c r="N63" s="46" t="s">
        <v>183</v>
      </c>
      <c r="O63" s="45">
        <v>1999</v>
      </c>
      <c r="P63" s="47">
        <f>SUM(Q63:T63)</f>
        <v>1</v>
      </c>
      <c r="Q63" s="48">
        <v>0</v>
      </c>
      <c r="R63" s="48">
        <v>1</v>
      </c>
      <c r="S63" s="48">
        <v>0</v>
      </c>
      <c r="T63" s="49">
        <v>0</v>
      </c>
      <c r="U63" s="50"/>
      <c r="V63" s="51"/>
      <c r="W63" s="410"/>
    </row>
    <row r="64" spans="2:23">
      <c r="B64" s="36" t="s">
        <v>18</v>
      </c>
      <c r="C64" s="37" t="s">
        <v>178</v>
      </c>
      <c r="D64" s="38" t="s">
        <v>179</v>
      </c>
      <c r="E64" s="39" t="s">
        <v>177</v>
      </c>
      <c r="F64" s="40">
        <v>10</v>
      </c>
      <c r="G64" s="41" t="s">
        <v>192</v>
      </c>
      <c r="H64" s="42">
        <v>5.3240740740740744E-4</v>
      </c>
      <c r="I64" s="136" t="s">
        <v>181</v>
      </c>
      <c r="J64" s="139" t="s">
        <v>183</v>
      </c>
      <c r="K64" s="43">
        <v>36214</v>
      </c>
      <c r="L64" s="44" t="s">
        <v>182</v>
      </c>
      <c r="M64" s="133" t="s">
        <v>177</v>
      </c>
      <c r="N64" s="46" t="s">
        <v>183</v>
      </c>
      <c r="O64" s="45">
        <v>1999</v>
      </c>
      <c r="P64" s="47" t="s">
        <v>40</v>
      </c>
      <c r="Q64" s="48" t="s">
        <v>40</v>
      </c>
      <c r="R64" s="48" t="s">
        <v>40</v>
      </c>
      <c r="S64" s="48" t="s">
        <v>40</v>
      </c>
      <c r="T64" s="49" t="s">
        <v>40</v>
      </c>
      <c r="U64" s="50"/>
      <c r="V64" s="51"/>
      <c r="W64" s="410"/>
    </row>
    <row r="65" spans="2:23">
      <c r="B65" s="36" t="s">
        <v>18</v>
      </c>
      <c r="C65" s="37" t="s">
        <v>178</v>
      </c>
      <c r="D65" s="38" t="s">
        <v>179</v>
      </c>
      <c r="E65" s="39" t="s">
        <v>177</v>
      </c>
      <c r="F65" s="40">
        <v>11</v>
      </c>
      <c r="G65" s="41" t="s">
        <v>193</v>
      </c>
      <c r="H65" s="42">
        <v>2.7893518518518515E-3</v>
      </c>
      <c r="I65" s="136" t="s">
        <v>181</v>
      </c>
      <c r="J65" s="139" t="s">
        <v>183</v>
      </c>
      <c r="K65" s="43">
        <v>36214</v>
      </c>
      <c r="L65" s="44" t="s">
        <v>182</v>
      </c>
      <c r="M65" s="133" t="s">
        <v>177</v>
      </c>
      <c r="N65" s="46" t="s">
        <v>183</v>
      </c>
      <c r="O65" s="45">
        <v>1999</v>
      </c>
      <c r="P65" s="47">
        <f>SUM(Q65:T65)</f>
        <v>1</v>
      </c>
      <c r="Q65" s="48">
        <v>0</v>
      </c>
      <c r="R65" s="48">
        <v>1</v>
      </c>
      <c r="S65" s="48">
        <v>0</v>
      </c>
      <c r="T65" s="49">
        <v>0</v>
      </c>
      <c r="U65" s="50"/>
      <c r="V65" s="51"/>
      <c r="W65" s="410"/>
    </row>
    <row r="66" spans="2:23">
      <c r="B66" s="36" t="s">
        <v>18</v>
      </c>
      <c r="C66" s="37" t="s">
        <v>178</v>
      </c>
      <c r="D66" s="38" t="s">
        <v>179</v>
      </c>
      <c r="E66" s="39" t="s">
        <v>177</v>
      </c>
      <c r="F66" s="40">
        <v>12</v>
      </c>
      <c r="G66" s="41" t="s">
        <v>194</v>
      </c>
      <c r="H66" s="42">
        <v>8.7962962962962962E-4</v>
      </c>
      <c r="I66" s="136" t="s">
        <v>181</v>
      </c>
      <c r="J66" s="139" t="s">
        <v>183</v>
      </c>
      <c r="K66" s="43">
        <v>36214</v>
      </c>
      <c r="L66" s="44" t="s">
        <v>182</v>
      </c>
      <c r="M66" s="133" t="s">
        <v>177</v>
      </c>
      <c r="N66" s="46" t="s">
        <v>183</v>
      </c>
      <c r="O66" s="45">
        <v>1999</v>
      </c>
      <c r="P66" s="47" t="s">
        <v>40</v>
      </c>
      <c r="Q66" s="48" t="s">
        <v>40</v>
      </c>
      <c r="R66" s="48" t="s">
        <v>40</v>
      </c>
      <c r="S66" s="48" t="s">
        <v>40</v>
      </c>
      <c r="T66" s="49" t="s">
        <v>40</v>
      </c>
      <c r="U66" s="50"/>
      <c r="V66" s="51"/>
      <c r="W66" s="410"/>
    </row>
    <row r="67" spans="2:23">
      <c r="B67" s="36" t="s">
        <v>18</v>
      </c>
      <c r="C67" s="37" t="s">
        <v>178</v>
      </c>
      <c r="D67" s="38" t="s">
        <v>179</v>
      </c>
      <c r="E67" s="39" t="s">
        <v>177</v>
      </c>
      <c r="F67" s="40">
        <v>13</v>
      </c>
      <c r="G67" s="41" t="s">
        <v>195</v>
      </c>
      <c r="H67" s="42">
        <v>2.5347222222222221E-3</v>
      </c>
      <c r="I67" s="136" t="s">
        <v>181</v>
      </c>
      <c r="J67" s="139" t="s">
        <v>183</v>
      </c>
      <c r="K67" s="43">
        <v>36214</v>
      </c>
      <c r="L67" s="44" t="s">
        <v>182</v>
      </c>
      <c r="M67" s="133" t="s">
        <v>177</v>
      </c>
      <c r="N67" s="46" t="s">
        <v>183</v>
      </c>
      <c r="O67" s="45">
        <v>1999</v>
      </c>
      <c r="P67" s="47">
        <f>SUM(Q67:T67)</f>
        <v>3</v>
      </c>
      <c r="Q67" s="48">
        <v>0</v>
      </c>
      <c r="R67" s="48">
        <v>1</v>
      </c>
      <c r="S67" s="48">
        <v>1</v>
      </c>
      <c r="T67" s="49">
        <v>1</v>
      </c>
      <c r="U67" s="50"/>
      <c r="V67" s="51"/>
      <c r="W67" s="410"/>
    </row>
    <row r="68" spans="2:23">
      <c r="B68" s="36" t="s">
        <v>18</v>
      </c>
      <c r="C68" s="37" t="s">
        <v>178</v>
      </c>
      <c r="D68" s="38" t="s">
        <v>179</v>
      </c>
      <c r="E68" s="39" t="s">
        <v>177</v>
      </c>
      <c r="F68" s="40">
        <v>14</v>
      </c>
      <c r="G68" s="41" t="s">
        <v>196</v>
      </c>
      <c r="H68" s="42">
        <v>2.476851851851852E-3</v>
      </c>
      <c r="I68" s="136" t="s">
        <v>181</v>
      </c>
      <c r="J68" s="139" t="s">
        <v>183</v>
      </c>
      <c r="K68" s="43">
        <v>36214</v>
      </c>
      <c r="L68" s="44" t="s">
        <v>182</v>
      </c>
      <c r="M68" s="133" t="s">
        <v>177</v>
      </c>
      <c r="N68" s="46" t="s">
        <v>183</v>
      </c>
      <c r="O68" s="45">
        <v>1999</v>
      </c>
      <c r="P68" s="47">
        <f>SUM(Q68:T68)</f>
        <v>4</v>
      </c>
      <c r="Q68" s="48">
        <v>1</v>
      </c>
      <c r="R68" s="48">
        <v>1</v>
      </c>
      <c r="S68" s="48">
        <v>1</v>
      </c>
      <c r="T68" s="49">
        <v>1</v>
      </c>
      <c r="U68" s="50"/>
      <c r="V68" s="51"/>
      <c r="W68" s="410"/>
    </row>
    <row r="69" spans="2:23">
      <c r="B69" s="36" t="s">
        <v>18</v>
      </c>
      <c r="C69" s="37" t="s">
        <v>178</v>
      </c>
      <c r="D69" s="38" t="s">
        <v>179</v>
      </c>
      <c r="E69" s="39" t="s">
        <v>177</v>
      </c>
      <c r="F69" s="40">
        <v>15</v>
      </c>
      <c r="G69" s="41" t="s">
        <v>197</v>
      </c>
      <c r="H69" s="42">
        <v>2.8009259259259259E-3</v>
      </c>
      <c r="I69" s="136" t="s">
        <v>181</v>
      </c>
      <c r="J69" s="139" t="s">
        <v>183</v>
      </c>
      <c r="K69" s="43">
        <v>36214</v>
      </c>
      <c r="L69" s="44" t="s">
        <v>182</v>
      </c>
      <c r="M69" s="133" t="s">
        <v>177</v>
      </c>
      <c r="N69" s="46" t="s">
        <v>183</v>
      </c>
      <c r="O69" s="45">
        <v>1999</v>
      </c>
      <c r="P69" s="47">
        <f>SUM(Q69:T69)</f>
        <v>2</v>
      </c>
      <c r="Q69" s="48">
        <v>0</v>
      </c>
      <c r="R69" s="48">
        <v>1</v>
      </c>
      <c r="S69" s="48">
        <v>1</v>
      </c>
      <c r="T69" s="49">
        <v>0</v>
      </c>
      <c r="U69" s="50"/>
      <c r="V69" s="51"/>
      <c r="W69" s="410"/>
    </row>
    <row r="70" spans="2:23">
      <c r="B70" s="36" t="s">
        <v>18</v>
      </c>
      <c r="C70" s="37" t="s">
        <v>178</v>
      </c>
      <c r="D70" s="38" t="s">
        <v>179</v>
      </c>
      <c r="E70" s="39" t="s">
        <v>177</v>
      </c>
      <c r="F70" s="40">
        <v>16</v>
      </c>
      <c r="G70" s="41" t="s">
        <v>198</v>
      </c>
      <c r="H70" s="42">
        <v>3.9351851851851852E-4</v>
      </c>
      <c r="I70" s="136" t="s">
        <v>181</v>
      </c>
      <c r="J70" s="139" t="s">
        <v>183</v>
      </c>
      <c r="K70" s="43">
        <v>36214</v>
      </c>
      <c r="L70" s="44" t="s">
        <v>182</v>
      </c>
      <c r="M70" s="133" t="s">
        <v>177</v>
      </c>
      <c r="N70" s="46" t="s">
        <v>183</v>
      </c>
      <c r="O70" s="45">
        <v>1999</v>
      </c>
      <c r="P70" s="47" t="s">
        <v>40</v>
      </c>
      <c r="Q70" s="48" t="s">
        <v>40</v>
      </c>
      <c r="R70" s="48" t="s">
        <v>40</v>
      </c>
      <c r="S70" s="48" t="s">
        <v>40</v>
      </c>
      <c r="T70" s="49" t="s">
        <v>40</v>
      </c>
      <c r="U70" s="50"/>
      <c r="V70" s="51"/>
      <c r="W70" s="410"/>
    </row>
    <row r="71" spans="2:23">
      <c r="B71" s="36" t="s">
        <v>18</v>
      </c>
      <c r="C71" s="37" t="s">
        <v>178</v>
      </c>
      <c r="D71" s="38" t="s">
        <v>179</v>
      </c>
      <c r="E71" s="39" t="s">
        <v>177</v>
      </c>
      <c r="F71" s="40">
        <v>17</v>
      </c>
      <c r="G71" s="41" t="s">
        <v>199</v>
      </c>
      <c r="H71" s="42">
        <v>3.0671296296296297E-3</v>
      </c>
      <c r="I71" s="136" t="s">
        <v>181</v>
      </c>
      <c r="J71" s="139" t="s">
        <v>183</v>
      </c>
      <c r="K71" s="43">
        <v>36214</v>
      </c>
      <c r="L71" s="44" t="s">
        <v>182</v>
      </c>
      <c r="M71" s="133" t="s">
        <v>177</v>
      </c>
      <c r="N71" s="46" t="s">
        <v>183</v>
      </c>
      <c r="O71" s="45">
        <v>1999</v>
      </c>
      <c r="P71" s="47">
        <f>SUM(Q71:T71)</f>
        <v>2</v>
      </c>
      <c r="Q71" s="48">
        <v>0</v>
      </c>
      <c r="R71" s="48">
        <v>1</v>
      </c>
      <c r="S71" s="48">
        <v>1</v>
      </c>
      <c r="T71" s="49">
        <v>0</v>
      </c>
      <c r="U71" s="50"/>
      <c r="V71" s="51"/>
      <c r="W71" s="410"/>
    </row>
    <row r="72" spans="2:23">
      <c r="B72" s="36" t="s">
        <v>18</v>
      </c>
      <c r="C72" s="37" t="s">
        <v>178</v>
      </c>
      <c r="D72" s="38" t="s">
        <v>179</v>
      </c>
      <c r="E72" s="39" t="s">
        <v>177</v>
      </c>
      <c r="F72" s="40">
        <v>18</v>
      </c>
      <c r="G72" s="41" t="s">
        <v>200</v>
      </c>
      <c r="H72" s="42">
        <v>2.4421296296296296E-3</v>
      </c>
      <c r="I72" s="136" t="s">
        <v>181</v>
      </c>
      <c r="J72" s="139" t="s">
        <v>183</v>
      </c>
      <c r="K72" s="43">
        <v>36214</v>
      </c>
      <c r="L72" s="44" t="s">
        <v>182</v>
      </c>
      <c r="M72" s="133" t="s">
        <v>177</v>
      </c>
      <c r="N72" s="46" t="s">
        <v>183</v>
      </c>
      <c r="O72" s="45">
        <v>1999</v>
      </c>
      <c r="P72" s="47">
        <f>SUM(Q72:T72)</f>
        <v>4</v>
      </c>
      <c r="Q72" s="48">
        <v>1</v>
      </c>
      <c r="R72" s="48">
        <v>1</v>
      </c>
      <c r="S72" s="48">
        <v>1</v>
      </c>
      <c r="T72" s="49">
        <v>1</v>
      </c>
      <c r="U72" s="50"/>
      <c r="V72" s="51"/>
      <c r="W72" s="410"/>
    </row>
    <row r="73" spans="2:23">
      <c r="B73" s="36" t="s">
        <v>18</v>
      </c>
      <c r="C73" s="37" t="s">
        <v>178</v>
      </c>
      <c r="D73" s="38" t="s">
        <v>179</v>
      </c>
      <c r="E73" s="39" t="s">
        <v>177</v>
      </c>
      <c r="F73" s="40">
        <v>19</v>
      </c>
      <c r="G73" s="41" t="s">
        <v>201</v>
      </c>
      <c r="H73" s="42">
        <v>2.9282407407407408E-3</v>
      </c>
      <c r="I73" s="136" t="s">
        <v>181</v>
      </c>
      <c r="J73" s="139" t="s">
        <v>183</v>
      </c>
      <c r="K73" s="43">
        <v>36214</v>
      </c>
      <c r="L73" s="44" t="s">
        <v>182</v>
      </c>
      <c r="M73" s="133" t="s">
        <v>177</v>
      </c>
      <c r="N73" s="46" t="s">
        <v>183</v>
      </c>
      <c r="O73" s="45">
        <v>1999</v>
      </c>
      <c r="P73" s="47">
        <f>SUM(Q73:T73)</f>
        <v>2</v>
      </c>
      <c r="Q73" s="48">
        <v>0</v>
      </c>
      <c r="R73" s="48">
        <v>1</v>
      </c>
      <c r="S73" s="48">
        <v>1</v>
      </c>
      <c r="T73" s="49">
        <v>0</v>
      </c>
      <c r="U73" s="50"/>
      <c r="V73" s="51"/>
      <c r="W73" s="410"/>
    </row>
    <row r="74" spans="2:23">
      <c r="B74" s="36" t="s">
        <v>18</v>
      </c>
      <c r="C74" s="37" t="s">
        <v>178</v>
      </c>
      <c r="D74" s="38" t="s">
        <v>179</v>
      </c>
      <c r="E74" s="39" t="s">
        <v>177</v>
      </c>
      <c r="F74" s="40">
        <v>20</v>
      </c>
      <c r="G74" s="41" t="s">
        <v>202</v>
      </c>
      <c r="H74" s="42">
        <v>2.9166666666666668E-3</v>
      </c>
      <c r="I74" s="136" t="s">
        <v>181</v>
      </c>
      <c r="J74" s="139" t="s">
        <v>183</v>
      </c>
      <c r="K74" s="43">
        <v>36214</v>
      </c>
      <c r="L74" s="44" t="s">
        <v>182</v>
      </c>
      <c r="M74" s="133" t="s">
        <v>177</v>
      </c>
      <c r="N74" s="46" t="s">
        <v>183</v>
      </c>
      <c r="O74" s="45">
        <v>1999</v>
      </c>
      <c r="P74" s="47">
        <f>SUM(Q74:T74)</f>
        <v>2</v>
      </c>
      <c r="Q74" s="48">
        <v>0</v>
      </c>
      <c r="R74" s="48">
        <v>1</v>
      </c>
      <c r="S74" s="48">
        <v>1</v>
      </c>
      <c r="T74" s="49">
        <v>0</v>
      </c>
      <c r="U74" s="50"/>
      <c r="V74" s="51"/>
      <c r="W74" s="410"/>
    </row>
    <row r="75" spans="2:23">
      <c r="B75" s="57" t="s">
        <v>18</v>
      </c>
      <c r="C75" s="58" t="s">
        <v>203</v>
      </c>
      <c r="D75" s="59" t="s">
        <v>204</v>
      </c>
      <c r="E75" s="60" t="s">
        <v>177</v>
      </c>
      <c r="F75" s="61">
        <v>1</v>
      </c>
      <c r="G75" s="62" t="s">
        <v>205</v>
      </c>
      <c r="H75" s="63">
        <v>2.8935185185185189E-4</v>
      </c>
      <c r="I75" s="137" t="s">
        <v>206</v>
      </c>
      <c r="J75" s="140" t="s">
        <v>183</v>
      </c>
      <c r="K75" s="64">
        <v>36669</v>
      </c>
      <c r="L75" s="65" t="s">
        <v>207</v>
      </c>
      <c r="M75" s="134" t="s">
        <v>177</v>
      </c>
      <c r="N75" s="67" t="s">
        <v>183</v>
      </c>
      <c r="O75" s="66">
        <v>2000</v>
      </c>
      <c r="P75" s="68" t="s">
        <v>40</v>
      </c>
      <c r="Q75" s="69" t="s">
        <v>40</v>
      </c>
      <c r="R75" s="69" t="s">
        <v>40</v>
      </c>
      <c r="S75" s="69" t="s">
        <v>40</v>
      </c>
      <c r="T75" s="70" t="s">
        <v>40</v>
      </c>
      <c r="U75" s="71"/>
      <c r="V75" s="407"/>
      <c r="W75" s="410" t="s">
        <v>1497</v>
      </c>
    </row>
    <row r="76" spans="2:23">
      <c r="B76" s="36" t="s">
        <v>18</v>
      </c>
      <c r="C76" s="37" t="s">
        <v>203</v>
      </c>
      <c r="D76" s="38" t="s">
        <v>204</v>
      </c>
      <c r="E76" s="39" t="s">
        <v>177</v>
      </c>
      <c r="F76" s="40">
        <v>2</v>
      </c>
      <c r="G76" s="41" t="s">
        <v>208</v>
      </c>
      <c r="H76" s="42">
        <v>3.0555555555555557E-3</v>
      </c>
      <c r="I76" s="136" t="s">
        <v>206</v>
      </c>
      <c r="J76" s="139" t="s">
        <v>183</v>
      </c>
      <c r="K76" s="43">
        <v>36669</v>
      </c>
      <c r="L76" s="44" t="s">
        <v>207</v>
      </c>
      <c r="M76" s="133" t="s">
        <v>177</v>
      </c>
      <c r="N76" s="46" t="s">
        <v>183</v>
      </c>
      <c r="O76" s="45">
        <v>2000</v>
      </c>
      <c r="P76" s="47">
        <f>SUM(Q76:T76)</f>
        <v>2</v>
      </c>
      <c r="Q76" s="48">
        <v>0</v>
      </c>
      <c r="R76" s="48">
        <v>1</v>
      </c>
      <c r="S76" s="48">
        <v>0</v>
      </c>
      <c r="T76" s="49">
        <v>1</v>
      </c>
      <c r="U76" s="50"/>
      <c r="V76" s="51"/>
      <c r="W76" s="410"/>
    </row>
    <row r="77" spans="2:23">
      <c r="B77" s="36" t="s">
        <v>18</v>
      </c>
      <c r="C77" s="37" t="s">
        <v>203</v>
      </c>
      <c r="D77" s="38" t="s">
        <v>204</v>
      </c>
      <c r="E77" s="39" t="s">
        <v>177</v>
      </c>
      <c r="F77" s="40">
        <v>3</v>
      </c>
      <c r="G77" s="41" t="s">
        <v>209</v>
      </c>
      <c r="H77" s="42">
        <v>4.6759259259259263E-3</v>
      </c>
      <c r="I77" s="136" t="s">
        <v>206</v>
      </c>
      <c r="J77" s="139" t="s">
        <v>183</v>
      </c>
      <c r="K77" s="43">
        <v>36669</v>
      </c>
      <c r="L77" s="44" t="s">
        <v>207</v>
      </c>
      <c r="M77" s="133" t="s">
        <v>177</v>
      </c>
      <c r="N77" s="46" t="s">
        <v>183</v>
      </c>
      <c r="O77" s="45">
        <v>2000</v>
      </c>
      <c r="P77" s="47">
        <f>SUM(Q77:T77)</f>
        <v>4</v>
      </c>
      <c r="Q77" s="48">
        <v>1</v>
      </c>
      <c r="R77" s="48">
        <v>1</v>
      </c>
      <c r="S77" s="48">
        <v>1</v>
      </c>
      <c r="T77" s="49">
        <v>1</v>
      </c>
      <c r="U77" s="50"/>
      <c r="V77" s="51"/>
      <c r="W77" s="410"/>
    </row>
    <row r="78" spans="2:23">
      <c r="B78" s="36" t="s">
        <v>18</v>
      </c>
      <c r="C78" s="37" t="s">
        <v>203</v>
      </c>
      <c r="D78" s="38" t="s">
        <v>204</v>
      </c>
      <c r="E78" s="39" t="s">
        <v>177</v>
      </c>
      <c r="F78" s="40">
        <v>4</v>
      </c>
      <c r="G78" s="41" t="s">
        <v>187</v>
      </c>
      <c r="H78" s="42">
        <v>1.1574074074074073E-4</v>
      </c>
      <c r="I78" s="136" t="s">
        <v>206</v>
      </c>
      <c r="J78" s="139" t="s">
        <v>183</v>
      </c>
      <c r="K78" s="43">
        <v>36669</v>
      </c>
      <c r="L78" s="44" t="s">
        <v>207</v>
      </c>
      <c r="M78" s="133" t="s">
        <v>177</v>
      </c>
      <c r="N78" s="46" t="s">
        <v>183</v>
      </c>
      <c r="O78" s="45">
        <v>2000</v>
      </c>
      <c r="P78" s="47" t="s">
        <v>40</v>
      </c>
      <c r="Q78" s="48" t="s">
        <v>40</v>
      </c>
      <c r="R78" s="48" t="s">
        <v>40</v>
      </c>
      <c r="S78" s="48" t="s">
        <v>40</v>
      </c>
      <c r="T78" s="49" t="s">
        <v>40</v>
      </c>
      <c r="U78" s="50"/>
      <c r="V78" s="51"/>
      <c r="W78" s="410"/>
    </row>
    <row r="79" spans="2:23">
      <c r="B79" s="36" t="s">
        <v>18</v>
      </c>
      <c r="C79" s="37" t="s">
        <v>203</v>
      </c>
      <c r="D79" s="38" t="s">
        <v>204</v>
      </c>
      <c r="E79" s="39" t="s">
        <v>177</v>
      </c>
      <c r="F79" s="40">
        <v>5</v>
      </c>
      <c r="G79" s="41" t="s">
        <v>210</v>
      </c>
      <c r="H79" s="42">
        <v>2.6273148148148145E-3</v>
      </c>
      <c r="I79" s="136" t="s">
        <v>206</v>
      </c>
      <c r="J79" s="139" t="s">
        <v>183</v>
      </c>
      <c r="K79" s="43">
        <v>36669</v>
      </c>
      <c r="L79" s="44" t="s">
        <v>207</v>
      </c>
      <c r="M79" s="133" t="s">
        <v>177</v>
      </c>
      <c r="N79" s="46" t="s">
        <v>183</v>
      </c>
      <c r="O79" s="45">
        <v>2000</v>
      </c>
      <c r="P79" s="47">
        <f>SUM(Q79:T79)</f>
        <v>5</v>
      </c>
      <c r="Q79" s="48">
        <v>1</v>
      </c>
      <c r="R79" s="48">
        <v>2</v>
      </c>
      <c r="S79" s="48">
        <v>1</v>
      </c>
      <c r="T79" s="49">
        <v>1</v>
      </c>
      <c r="U79" s="50"/>
      <c r="V79" s="51"/>
      <c r="W79" s="410"/>
    </row>
    <row r="80" spans="2:23">
      <c r="B80" s="36" t="s">
        <v>18</v>
      </c>
      <c r="C80" s="37" t="s">
        <v>203</v>
      </c>
      <c r="D80" s="38" t="s">
        <v>204</v>
      </c>
      <c r="E80" s="39" t="s">
        <v>177</v>
      </c>
      <c r="F80" s="40">
        <v>6</v>
      </c>
      <c r="G80" s="41" t="s">
        <v>211</v>
      </c>
      <c r="H80" s="42">
        <v>6.134259259259259E-4</v>
      </c>
      <c r="I80" s="136" t="s">
        <v>206</v>
      </c>
      <c r="J80" s="139" t="s">
        <v>183</v>
      </c>
      <c r="K80" s="43">
        <v>36669</v>
      </c>
      <c r="L80" s="44" t="s">
        <v>207</v>
      </c>
      <c r="M80" s="133" t="s">
        <v>177</v>
      </c>
      <c r="N80" s="46" t="s">
        <v>183</v>
      </c>
      <c r="O80" s="45">
        <v>2000</v>
      </c>
      <c r="P80" s="47" t="s">
        <v>40</v>
      </c>
      <c r="Q80" s="48" t="s">
        <v>40</v>
      </c>
      <c r="R80" s="48" t="s">
        <v>40</v>
      </c>
      <c r="S80" s="48" t="s">
        <v>40</v>
      </c>
      <c r="T80" s="49" t="s">
        <v>40</v>
      </c>
      <c r="U80" s="50"/>
      <c r="V80" s="51"/>
      <c r="W80" s="410"/>
    </row>
    <row r="81" spans="2:23">
      <c r="B81" s="36" t="s">
        <v>18</v>
      </c>
      <c r="C81" s="37" t="s">
        <v>203</v>
      </c>
      <c r="D81" s="38" t="s">
        <v>204</v>
      </c>
      <c r="E81" s="39" t="s">
        <v>177</v>
      </c>
      <c r="F81" s="40">
        <v>7</v>
      </c>
      <c r="G81" s="41" t="s">
        <v>36</v>
      </c>
      <c r="H81" s="42">
        <v>3.3564814814814811E-3</v>
      </c>
      <c r="I81" s="136" t="s">
        <v>206</v>
      </c>
      <c r="J81" s="139" t="s">
        <v>183</v>
      </c>
      <c r="K81" s="43">
        <v>36669</v>
      </c>
      <c r="L81" s="44" t="s">
        <v>207</v>
      </c>
      <c r="M81" s="133" t="s">
        <v>177</v>
      </c>
      <c r="N81" s="46" t="s">
        <v>183</v>
      </c>
      <c r="O81" s="45">
        <v>2000</v>
      </c>
      <c r="P81" s="47">
        <f>SUM(Q81:T81)</f>
        <v>1</v>
      </c>
      <c r="Q81" s="48">
        <v>0</v>
      </c>
      <c r="R81" s="48">
        <v>1</v>
      </c>
      <c r="S81" s="48">
        <v>0</v>
      </c>
      <c r="T81" s="49">
        <v>0</v>
      </c>
      <c r="U81" s="50"/>
      <c r="V81" s="51"/>
      <c r="W81" s="410"/>
    </row>
    <row r="82" spans="2:23">
      <c r="B82" s="36" t="s">
        <v>18</v>
      </c>
      <c r="C82" s="37" t="s">
        <v>203</v>
      </c>
      <c r="D82" s="38" t="s">
        <v>204</v>
      </c>
      <c r="E82" s="39" t="s">
        <v>177</v>
      </c>
      <c r="F82" s="40">
        <v>8</v>
      </c>
      <c r="G82" s="41" t="s">
        <v>212</v>
      </c>
      <c r="H82" s="42">
        <v>3.2870370370370371E-3</v>
      </c>
      <c r="I82" s="136" t="s">
        <v>206</v>
      </c>
      <c r="J82" s="139" t="s">
        <v>183</v>
      </c>
      <c r="K82" s="43">
        <v>36669</v>
      </c>
      <c r="L82" s="44" t="s">
        <v>207</v>
      </c>
      <c r="M82" s="133" t="s">
        <v>177</v>
      </c>
      <c r="N82" s="46" t="s">
        <v>183</v>
      </c>
      <c r="O82" s="45">
        <v>2000</v>
      </c>
      <c r="P82" s="47">
        <f>SUM(Q82:T82)</f>
        <v>2</v>
      </c>
      <c r="Q82" s="48">
        <v>0</v>
      </c>
      <c r="R82" s="48">
        <v>1</v>
      </c>
      <c r="S82" s="48">
        <v>1</v>
      </c>
      <c r="T82" s="49">
        <v>0</v>
      </c>
      <c r="U82" s="50"/>
      <c r="V82" s="51"/>
      <c r="W82" s="410"/>
    </row>
    <row r="83" spans="2:23">
      <c r="B83" s="36" t="s">
        <v>18</v>
      </c>
      <c r="C83" s="37" t="s">
        <v>203</v>
      </c>
      <c r="D83" s="38" t="s">
        <v>204</v>
      </c>
      <c r="E83" s="39" t="s">
        <v>177</v>
      </c>
      <c r="F83" s="40">
        <v>9</v>
      </c>
      <c r="G83" s="41" t="s">
        <v>213</v>
      </c>
      <c r="H83" s="42">
        <v>2.5231481481481481E-3</v>
      </c>
      <c r="I83" s="136" t="s">
        <v>206</v>
      </c>
      <c r="J83" s="139" t="s">
        <v>183</v>
      </c>
      <c r="K83" s="43">
        <v>36669</v>
      </c>
      <c r="L83" s="44" t="s">
        <v>207</v>
      </c>
      <c r="M83" s="133" t="s">
        <v>177</v>
      </c>
      <c r="N83" s="46" t="s">
        <v>183</v>
      </c>
      <c r="O83" s="45">
        <v>2000</v>
      </c>
      <c r="P83" s="47">
        <f>SUM(Q83:T83)</f>
        <v>3</v>
      </c>
      <c r="Q83" s="48">
        <v>0</v>
      </c>
      <c r="R83" s="48">
        <v>1</v>
      </c>
      <c r="S83" s="48">
        <v>1</v>
      </c>
      <c r="T83" s="49">
        <v>1</v>
      </c>
      <c r="U83" s="50"/>
      <c r="V83" s="51"/>
      <c r="W83" s="410"/>
    </row>
    <row r="84" spans="2:23">
      <c r="B84" s="36" t="s">
        <v>18</v>
      </c>
      <c r="C84" s="37" t="s">
        <v>203</v>
      </c>
      <c r="D84" s="38" t="s">
        <v>204</v>
      </c>
      <c r="E84" s="39" t="s">
        <v>177</v>
      </c>
      <c r="F84" s="40">
        <v>10</v>
      </c>
      <c r="G84" s="41" t="s">
        <v>214</v>
      </c>
      <c r="H84" s="42">
        <v>3.5763888888888889E-3</v>
      </c>
      <c r="I84" s="136" t="s">
        <v>206</v>
      </c>
      <c r="J84" s="139" t="s">
        <v>183</v>
      </c>
      <c r="K84" s="43">
        <v>36669</v>
      </c>
      <c r="L84" s="44" t="s">
        <v>207</v>
      </c>
      <c r="M84" s="133" t="s">
        <v>177</v>
      </c>
      <c r="N84" s="46" t="s">
        <v>183</v>
      </c>
      <c r="O84" s="45">
        <v>2000</v>
      </c>
      <c r="P84" s="47">
        <f>SUM(Q84:T84)</f>
        <v>2</v>
      </c>
      <c r="Q84" s="48">
        <v>1</v>
      </c>
      <c r="R84" s="48">
        <v>1</v>
      </c>
      <c r="S84" s="48">
        <v>0</v>
      </c>
      <c r="T84" s="49">
        <v>0</v>
      </c>
      <c r="U84" s="50"/>
      <c r="V84" s="51"/>
      <c r="W84" s="410"/>
    </row>
    <row r="85" spans="2:23">
      <c r="B85" s="36" t="s">
        <v>18</v>
      </c>
      <c r="C85" s="37" t="s">
        <v>203</v>
      </c>
      <c r="D85" s="38" t="s">
        <v>204</v>
      </c>
      <c r="E85" s="39" t="s">
        <v>177</v>
      </c>
      <c r="F85" s="40">
        <v>11</v>
      </c>
      <c r="G85" s="41" t="s">
        <v>215</v>
      </c>
      <c r="H85" s="42">
        <v>3.7037037037037034E-3</v>
      </c>
      <c r="I85" s="136" t="s">
        <v>206</v>
      </c>
      <c r="J85" s="139" t="s">
        <v>183</v>
      </c>
      <c r="K85" s="43">
        <v>36669</v>
      </c>
      <c r="L85" s="44" t="s">
        <v>207</v>
      </c>
      <c r="M85" s="133" t="s">
        <v>177</v>
      </c>
      <c r="N85" s="46" t="s">
        <v>183</v>
      </c>
      <c r="O85" s="45">
        <v>2000</v>
      </c>
      <c r="P85" s="47">
        <f>SUM(Q85:T85)</f>
        <v>1</v>
      </c>
      <c r="Q85" s="48">
        <v>0</v>
      </c>
      <c r="R85" s="48">
        <v>1</v>
      </c>
      <c r="S85" s="48">
        <v>0</v>
      </c>
      <c r="T85" s="49">
        <v>0</v>
      </c>
      <c r="U85" s="50"/>
      <c r="V85" s="51"/>
      <c r="W85" s="410"/>
    </row>
    <row r="86" spans="2:23">
      <c r="B86" s="36" t="s">
        <v>18</v>
      </c>
      <c r="C86" s="37" t="s">
        <v>203</v>
      </c>
      <c r="D86" s="38" t="s">
        <v>204</v>
      </c>
      <c r="E86" s="39" t="s">
        <v>177</v>
      </c>
      <c r="F86" s="40">
        <v>12</v>
      </c>
      <c r="G86" s="41" t="s">
        <v>194</v>
      </c>
      <c r="H86" s="42">
        <v>7.0601851851851847E-4</v>
      </c>
      <c r="I86" s="136" t="s">
        <v>206</v>
      </c>
      <c r="J86" s="139" t="s">
        <v>183</v>
      </c>
      <c r="K86" s="43">
        <v>36669</v>
      </c>
      <c r="L86" s="44" t="s">
        <v>207</v>
      </c>
      <c r="M86" s="133" t="s">
        <v>177</v>
      </c>
      <c r="N86" s="46" t="s">
        <v>183</v>
      </c>
      <c r="O86" s="45">
        <v>2000</v>
      </c>
      <c r="P86" s="47" t="s">
        <v>40</v>
      </c>
      <c r="Q86" s="48" t="s">
        <v>40</v>
      </c>
      <c r="R86" s="48" t="s">
        <v>40</v>
      </c>
      <c r="S86" s="48" t="s">
        <v>40</v>
      </c>
      <c r="T86" s="49" t="s">
        <v>40</v>
      </c>
      <c r="U86" s="50"/>
      <c r="V86" s="51"/>
      <c r="W86" s="410"/>
    </row>
    <row r="87" spans="2:23">
      <c r="B87" s="36" t="s">
        <v>18</v>
      </c>
      <c r="C87" s="37" t="s">
        <v>203</v>
      </c>
      <c r="D87" s="38" t="s">
        <v>204</v>
      </c>
      <c r="E87" s="39" t="s">
        <v>177</v>
      </c>
      <c r="F87" s="40">
        <v>13</v>
      </c>
      <c r="G87" s="41" t="s">
        <v>216</v>
      </c>
      <c r="H87" s="42">
        <v>3.4722222222222225E-3</v>
      </c>
      <c r="I87" s="136" t="s">
        <v>206</v>
      </c>
      <c r="J87" s="139" t="s">
        <v>183</v>
      </c>
      <c r="K87" s="43">
        <v>36669</v>
      </c>
      <c r="L87" s="44" t="s">
        <v>207</v>
      </c>
      <c r="M87" s="133" t="s">
        <v>177</v>
      </c>
      <c r="N87" s="46" t="s">
        <v>183</v>
      </c>
      <c r="O87" s="45">
        <v>2000</v>
      </c>
      <c r="P87" s="47">
        <f t="shared" ref="P87:P97" si="2">SUM(Q87:T87)</f>
        <v>3</v>
      </c>
      <c r="Q87" s="48">
        <v>0</v>
      </c>
      <c r="R87" s="48">
        <v>1</v>
      </c>
      <c r="S87" s="48">
        <v>1</v>
      </c>
      <c r="T87" s="49">
        <v>1</v>
      </c>
      <c r="U87" s="50"/>
      <c r="V87" s="51"/>
      <c r="W87" s="410"/>
    </row>
    <row r="88" spans="2:23">
      <c r="B88" s="36" t="s">
        <v>18</v>
      </c>
      <c r="C88" s="37" t="s">
        <v>203</v>
      </c>
      <c r="D88" s="38" t="s">
        <v>204</v>
      </c>
      <c r="E88" s="39" t="s">
        <v>177</v>
      </c>
      <c r="F88" s="40">
        <v>14</v>
      </c>
      <c r="G88" s="41" t="s">
        <v>217</v>
      </c>
      <c r="H88" s="42">
        <v>2.9398148148148148E-3</v>
      </c>
      <c r="I88" s="136" t="s">
        <v>206</v>
      </c>
      <c r="J88" s="139" t="s">
        <v>183</v>
      </c>
      <c r="K88" s="43">
        <v>36669</v>
      </c>
      <c r="L88" s="44" t="s">
        <v>207</v>
      </c>
      <c r="M88" s="133" t="s">
        <v>177</v>
      </c>
      <c r="N88" s="46" t="s">
        <v>183</v>
      </c>
      <c r="O88" s="45">
        <v>2000</v>
      </c>
      <c r="P88" s="47">
        <f t="shared" si="2"/>
        <v>0</v>
      </c>
      <c r="Q88" s="48">
        <v>0</v>
      </c>
      <c r="R88" s="48">
        <v>0</v>
      </c>
      <c r="S88" s="48">
        <v>0</v>
      </c>
      <c r="T88" s="49">
        <v>0</v>
      </c>
      <c r="U88" s="50"/>
      <c r="V88" s="51"/>
      <c r="W88" s="410"/>
    </row>
    <row r="89" spans="2:23">
      <c r="B89" s="36" t="s">
        <v>18</v>
      </c>
      <c r="C89" s="37" t="s">
        <v>203</v>
      </c>
      <c r="D89" s="38" t="s">
        <v>204</v>
      </c>
      <c r="E89" s="39" t="s">
        <v>177</v>
      </c>
      <c r="F89" s="40">
        <v>15</v>
      </c>
      <c r="G89" s="41" t="s">
        <v>218</v>
      </c>
      <c r="H89" s="42">
        <v>3.3333333333333331E-3</v>
      </c>
      <c r="I89" s="136" t="s">
        <v>206</v>
      </c>
      <c r="J89" s="139" t="s">
        <v>183</v>
      </c>
      <c r="K89" s="43">
        <v>36669</v>
      </c>
      <c r="L89" s="44" t="s">
        <v>207</v>
      </c>
      <c r="M89" s="133" t="s">
        <v>177</v>
      </c>
      <c r="N89" s="46" t="s">
        <v>183</v>
      </c>
      <c r="O89" s="45">
        <v>2000</v>
      </c>
      <c r="P89" s="47">
        <f t="shared" si="2"/>
        <v>2</v>
      </c>
      <c r="Q89" s="48">
        <v>0</v>
      </c>
      <c r="R89" s="48">
        <v>1</v>
      </c>
      <c r="S89" s="48">
        <v>1</v>
      </c>
      <c r="T89" s="49">
        <v>0</v>
      </c>
      <c r="U89" s="50"/>
      <c r="V89" s="51"/>
      <c r="W89" s="410"/>
    </row>
    <row r="90" spans="2:23">
      <c r="B90" s="36" t="s">
        <v>18</v>
      </c>
      <c r="C90" s="37" t="s">
        <v>203</v>
      </c>
      <c r="D90" s="38" t="s">
        <v>204</v>
      </c>
      <c r="E90" s="39" t="s">
        <v>177</v>
      </c>
      <c r="F90" s="40">
        <v>16</v>
      </c>
      <c r="G90" s="41" t="s">
        <v>219</v>
      </c>
      <c r="H90" s="42">
        <v>4.363425925925926E-3</v>
      </c>
      <c r="I90" s="136" t="s">
        <v>206</v>
      </c>
      <c r="J90" s="139" t="s">
        <v>183</v>
      </c>
      <c r="K90" s="43">
        <v>36669</v>
      </c>
      <c r="L90" s="44" t="s">
        <v>207</v>
      </c>
      <c r="M90" s="133" t="s">
        <v>177</v>
      </c>
      <c r="N90" s="46" t="s">
        <v>183</v>
      </c>
      <c r="O90" s="45">
        <v>2000</v>
      </c>
      <c r="P90" s="47">
        <f t="shared" si="2"/>
        <v>0</v>
      </c>
      <c r="Q90" s="48">
        <v>0</v>
      </c>
      <c r="R90" s="48">
        <v>0</v>
      </c>
      <c r="S90" s="48">
        <v>0</v>
      </c>
      <c r="T90" s="49">
        <v>0</v>
      </c>
      <c r="U90" s="50"/>
      <c r="V90" s="51"/>
      <c r="W90" s="410"/>
    </row>
    <row r="91" spans="2:23">
      <c r="B91" s="36" t="s">
        <v>18</v>
      </c>
      <c r="C91" s="37" t="s">
        <v>203</v>
      </c>
      <c r="D91" s="38" t="s">
        <v>204</v>
      </c>
      <c r="E91" s="39" t="s">
        <v>177</v>
      </c>
      <c r="F91" s="40">
        <v>17</v>
      </c>
      <c r="G91" s="41" t="s">
        <v>35</v>
      </c>
      <c r="H91" s="42">
        <v>3.7152777777777774E-3</v>
      </c>
      <c r="I91" s="136" t="s">
        <v>206</v>
      </c>
      <c r="J91" s="139" t="s">
        <v>183</v>
      </c>
      <c r="K91" s="43">
        <v>36669</v>
      </c>
      <c r="L91" s="44" t="s">
        <v>207</v>
      </c>
      <c r="M91" s="133" t="s">
        <v>177</v>
      </c>
      <c r="N91" s="46" t="s">
        <v>183</v>
      </c>
      <c r="O91" s="45">
        <v>2000</v>
      </c>
      <c r="P91" s="47">
        <f t="shared" si="2"/>
        <v>1</v>
      </c>
      <c r="Q91" s="48">
        <v>0</v>
      </c>
      <c r="R91" s="48">
        <v>1</v>
      </c>
      <c r="S91" s="48">
        <v>0</v>
      </c>
      <c r="T91" s="49">
        <v>0</v>
      </c>
      <c r="U91" s="50"/>
      <c r="V91" s="51"/>
      <c r="W91" s="410"/>
    </row>
    <row r="92" spans="2:23">
      <c r="B92" s="36" t="s">
        <v>18</v>
      </c>
      <c r="C92" s="37" t="s">
        <v>203</v>
      </c>
      <c r="D92" s="38" t="s">
        <v>204</v>
      </c>
      <c r="E92" s="39" t="s">
        <v>177</v>
      </c>
      <c r="F92" s="40">
        <v>18</v>
      </c>
      <c r="G92" s="41" t="s">
        <v>132</v>
      </c>
      <c r="H92" s="42">
        <v>3.6921296296296294E-3</v>
      </c>
      <c r="I92" s="136" t="s">
        <v>206</v>
      </c>
      <c r="J92" s="139" t="s">
        <v>183</v>
      </c>
      <c r="K92" s="43">
        <v>36669</v>
      </c>
      <c r="L92" s="44" t="s">
        <v>207</v>
      </c>
      <c r="M92" s="133" t="s">
        <v>177</v>
      </c>
      <c r="N92" s="46" t="s">
        <v>183</v>
      </c>
      <c r="O92" s="45">
        <v>2000</v>
      </c>
      <c r="P92" s="47">
        <f t="shared" si="2"/>
        <v>0</v>
      </c>
      <c r="Q92" s="48">
        <v>0</v>
      </c>
      <c r="R92" s="48">
        <v>0</v>
      </c>
      <c r="S92" s="48">
        <v>0</v>
      </c>
      <c r="T92" s="49">
        <v>0</v>
      </c>
      <c r="U92" s="50"/>
      <c r="V92" s="51"/>
      <c r="W92" s="410"/>
    </row>
    <row r="93" spans="2:23">
      <c r="B93" s="57" t="s">
        <v>18</v>
      </c>
      <c r="C93" s="58" t="s">
        <v>220</v>
      </c>
      <c r="D93" s="59" t="s">
        <v>221</v>
      </c>
      <c r="E93" s="60" t="s">
        <v>177</v>
      </c>
      <c r="F93" s="61">
        <v>1</v>
      </c>
      <c r="G93" s="62" t="s">
        <v>222</v>
      </c>
      <c r="H93" s="63">
        <v>3.3564814814814818E-4</v>
      </c>
      <c r="I93" s="137" t="s">
        <v>223</v>
      </c>
      <c r="J93" s="140" t="s">
        <v>183</v>
      </c>
      <c r="K93" s="64">
        <v>37402</v>
      </c>
      <c r="L93" s="65" t="s">
        <v>224</v>
      </c>
      <c r="M93" s="134" t="s">
        <v>177</v>
      </c>
      <c r="N93" s="67" t="s">
        <v>183</v>
      </c>
      <c r="O93" s="66">
        <v>2002</v>
      </c>
      <c r="P93" s="68" t="s">
        <v>40</v>
      </c>
      <c r="Q93" s="69" t="s">
        <v>40</v>
      </c>
      <c r="R93" s="69" t="s">
        <v>40</v>
      </c>
      <c r="S93" s="69" t="s">
        <v>40</v>
      </c>
      <c r="T93" s="70" t="s">
        <v>40</v>
      </c>
      <c r="U93" s="71"/>
      <c r="V93" s="407"/>
      <c r="W93" s="410" t="s">
        <v>1497</v>
      </c>
    </row>
    <row r="94" spans="2:23">
      <c r="B94" s="36" t="s">
        <v>18</v>
      </c>
      <c r="C94" s="37" t="s">
        <v>220</v>
      </c>
      <c r="D94" s="38" t="s">
        <v>221</v>
      </c>
      <c r="E94" s="39" t="s">
        <v>177</v>
      </c>
      <c r="F94" s="40">
        <v>2</v>
      </c>
      <c r="G94" s="41" t="s">
        <v>225</v>
      </c>
      <c r="H94" s="42">
        <v>3.7500000000000003E-3</v>
      </c>
      <c r="I94" s="136" t="s">
        <v>223</v>
      </c>
      <c r="J94" s="139" t="s">
        <v>183</v>
      </c>
      <c r="K94" s="43">
        <v>37402</v>
      </c>
      <c r="L94" s="44" t="s">
        <v>224</v>
      </c>
      <c r="M94" s="133" t="s">
        <v>177</v>
      </c>
      <c r="N94" s="46" t="s">
        <v>183</v>
      </c>
      <c r="O94" s="45">
        <v>2002</v>
      </c>
      <c r="P94" s="47">
        <f t="shared" si="2"/>
        <v>4</v>
      </c>
      <c r="Q94" s="48">
        <v>1</v>
      </c>
      <c r="R94" s="48">
        <v>2</v>
      </c>
      <c r="S94" s="48">
        <v>1</v>
      </c>
      <c r="T94" s="49">
        <v>0</v>
      </c>
      <c r="U94" s="50"/>
      <c r="V94" s="51"/>
      <c r="W94" s="410"/>
    </row>
    <row r="95" spans="2:23">
      <c r="B95" s="36" t="s">
        <v>18</v>
      </c>
      <c r="C95" s="37" t="s">
        <v>220</v>
      </c>
      <c r="D95" s="38" t="s">
        <v>221</v>
      </c>
      <c r="E95" s="39" t="s">
        <v>177</v>
      </c>
      <c r="F95" s="40">
        <v>3</v>
      </c>
      <c r="G95" s="41" t="s">
        <v>226</v>
      </c>
      <c r="H95" s="42">
        <v>2.9050925925925928E-3</v>
      </c>
      <c r="I95" s="136" t="s">
        <v>223</v>
      </c>
      <c r="J95" s="139" t="s">
        <v>183</v>
      </c>
      <c r="K95" s="43">
        <v>37402</v>
      </c>
      <c r="L95" s="44" t="s">
        <v>224</v>
      </c>
      <c r="M95" s="133" t="s">
        <v>177</v>
      </c>
      <c r="N95" s="46" t="s">
        <v>183</v>
      </c>
      <c r="O95" s="45">
        <v>2002</v>
      </c>
      <c r="P95" s="47">
        <f t="shared" si="2"/>
        <v>2</v>
      </c>
      <c r="Q95" s="48">
        <v>0</v>
      </c>
      <c r="R95" s="48">
        <v>1</v>
      </c>
      <c r="S95" s="48">
        <v>1</v>
      </c>
      <c r="T95" s="49">
        <v>0</v>
      </c>
      <c r="U95" s="50"/>
      <c r="V95" s="51"/>
      <c r="W95" s="410"/>
    </row>
    <row r="96" spans="2:23">
      <c r="B96" s="36" t="s">
        <v>18</v>
      </c>
      <c r="C96" s="37" t="s">
        <v>220</v>
      </c>
      <c r="D96" s="38" t="s">
        <v>221</v>
      </c>
      <c r="E96" s="39" t="s">
        <v>177</v>
      </c>
      <c r="F96" s="40">
        <v>4</v>
      </c>
      <c r="G96" s="41" t="s">
        <v>227</v>
      </c>
      <c r="H96" s="42">
        <v>3.4375000000000005E-3</v>
      </c>
      <c r="I96" s="136" t="s">
        <v>223</v>
      </c>
      <c r="J96" s="139" t="s">
        <v>183</v>
      </c>
      <c r="K96" s="43">
        <v>37402</v>
      </c>
      <c r="L96" s="44" t="s">
        <v>224</v>
      </c>
      <c r="M96" s="133" t="s">
        <v>177</v>
      </c>
      <c r="N96" s="46" t="s">
        <v>183</v>
      </c>
      <c r="O96" s="45">
        <v>2002</v>
      </c>
      <c r="P96" s="47">
        <f t="shared" si="2"/>
        <v>1</v>
      </c>
      <c r="Q96" s="48">
        <v>0</v>
      </c>
      <c r="R96" s="48">
        <v>1</v>
      </c>
      <c r="S96" s="48">
        <v>0</v>
      </c>
      <c r="T96" s="49">
        <v>0</v>
      </c>
      <c r="U96" s="50"/>
      <c r="V96" s="51"/>
      <c r="W96" s="410"/>
    </row>
    <row r="97" spans="2:23">
      <c r="B97" s="36" t="s">
        <v>18</v>
      </c>
      <c r="C97" s="37" t="s">
        <v>220</v>
      </c>
      <c r="D97" s="38" t="s">
        <v>221</v>
      </c>
      <c r="E97" s="39" t="s">
        <v>177</v>
      </c>
      <c r="F97" s="40">
        <v>5</v>
      </c>
      <c r="G97" s="41" t="s">
        <v>228</v>
      </c>
      <c r="H97" s="42">
        <v>3.7500000000000003E-3</v>
      </c>
      <c r="I97" s="136" t="s">
        <v>223</v>
      </c>
      <c r="J97" s="139" t="s">
        <v>183</v>
      </c>
      <c r="K97" s="43">
        <v>37402</v>
      </c>
      <c r="L97" s="44" t="s">
        <v>224</v>
      </c>
      <c r="M97" s="133" t="s">
        <v>177</v>
      </c>
      <c r="N97" s="46" t="s">
        <v>183</v>
      </c>
      <c r="O97" s="45">
        <v>2002</v>
      </c>
      <c r="P97" s="47">
        <f t="shared" si="2"/>
        <v>0</v>
      </c>
      <c r="Q97" s="48">
        <v>0</v>
      </c>
      <c r="R97" s="48">
        <v>0</v>
      </c>
      <c r="S97" s="48">
        <v>0</v>
      </c>
      <c r="T97" s="49">
        <v>0</v>
      </c>
      <c r="U97" s="50"/>
      <c r="V97" s="51"/>
      <c r="W97" s="410"/>
    </row>
    <row r="98" spans="2:23">
      <c r="B98" s="36" t="s">
        <v>18</v>
      </c>
      <c r="C98" s="37" t="s">
        <v>220</v>
      </c>
      <c r="D98" s="38" t="s">
        <v>221</v>
      </c>
      <c r="E98" s="39" t="s">
        <v>177</v>
      </c>
      <c r="F98" s="40">
        <v>6</v>
      </c>
      <c r="G98" s="41" t="s">
        <v>229</v>
      </c>
      <c r="H98" s="42">
        <v>8.6805555555555562E-4</v>
      </c>
      <c r="I98" s="136" t="s">
        <v>223</v>
      </c>
      <c r="J98" s="139" t="s">
        <v>183</v>
      </c>
      <c r="K98" s="43">
        <v>37402</v>
      </c>
      <c r="L98" s="44" t="s">
        <v>224</v>
      </c>
      <c r="M98" s="133" t="s">
        <v>177</v>
      </c>
      <c r="N98" s="46" t="s">
        <v>183</v>
      </c>
      <c r="O98" s="45">
        <v>2002</v>
      </c>
      <c r="P98" s="47" t="s">
        <v>40</v>
      </c>
      <c r="Q98" s="48" t="s">
        <v>40</v>
      </c>
      <c r="R98" s="48" t="s">
        <v>40</v>
      </c>
      <c r="S98" s="48" t="s">
        <v>40</v>
      </c>
      <c r="T98" s="49" t="s">
        <v>40</v>
      </c>
      <c r="U98" s="50"/>
      <c r="V98" s="51"/>
      <c r="W98" s="410"/>
    </row>
    <row r="99" spans="2:23">
      <c r="B99" s="36" t="s">
        <v>18</v>
      </c>
      <c r="C99" s="37" t="s">
        <v>220</v>
      </c>
      <c r="D99" s="38" t="s">
        <v>221</v>
      </c>
      <c r="E99" s="39" t="s">
        <v>177</v>
      </c>
      <c r="F99" s="40">
        <v>7</v>
      </c>
      <c r="G99" s="41" t="s">
        <v>115</v>
      </c>
      <c r="H99" s="42">
        <v>2.6157407407407405E-3</v>
      </c>
      <c r="I99" s="136" t="s">
        <v>223</v>
      </c>
      <c r="J99" s="139" t="s">
        <v>183</v>
      </c>
      <c r="K99" s="43">
        <v>37402</v>
      </c>
      <c r="L99" s="44" t="s">
        <v>224</v>
      </c>
      <c r="M99" s="133" t="s">
        <v>177</v>
      </c>
      <c r="N99" s="46" t="s">
        <v>183</v>
      </c>
      <c r="O99" s="45">
        <v>2002</v>
      </c>
      <c r="P99" s="47">
        <f>SUM(Q99:T99)</f>
        <v>2</v>
      </c>
      <c r="Q99" s="48">
        <v>0</v>
      </c>
      <c r="R99" s="48">
        <v>2</v>
      </c>
      <c r="S99" s="48">
        <v>0</v>
      </c>
      <c r="T99" s="49">
        <v>0</v>
      </c>
      <c r="U99" s="50"/>
      <c r="V99" s="51"/>
      <c r="W99" s="410"/>
    </row>
    <row r="100" spans="2:23">
      <c r="B100" s="36" t="s">
        <v>18</v>
      </c>
      <c r="C100" s="37" t="s">
        <v>220</v>
      </c>
      <c r="D100" s="38" t="s">
        <v>221</v>
      </c>
      <c r="E100" s="39" t="s">
        <v>177</v>
      </c>
      <c r="F100" s="40">
        <v>8</v>
      </c>
      <c r="G100" s="41" t="s">
        <v>230</v>
      </c>
      <c r="H100" s="42">
        <v>3.1481481481481482E-3</v>
      </c>
      <c r="I100" s="136" t="s">
        <v>223</v>
      </c>
      <c r="J100" s="139" t="s">
        <v>183</v>
      </c>
      <c r="K100" s="43">
        <v>37402</v>
      </c>
      <c r="L100" s="44" t="s">
        <v>224</v>
      </c>
      <c r="M100" s="133" t="s">
        <v>177</v>
      </c>
      <c r="N100" s="46" t="s">
        <v>183</v>
      </c>
      <c r="O100" s="45">
        <v>2002</v>
      </c>
      <c r="P100" s="47">
        <f>SUM(Q100:T100)</f>
        <v>1</v>
      </c>
      <c r="Q100" s="48">
        <v>0</v>
      </c>
      <c r="R100" s="48">
        <v>1</v>
      </c>
      <c r="S100" s="48">
        <v>0</v>
      </c>
      <c r="T100" s="49">
        <v>0</v>
      </c>
      <c r="U100" s="50"/>
      <c r="V100" s="51"/>
      <c r="W100" s="410"/>
    </row>
    <row r="101" spans="2:23">
      <c r="B101" s="36" t="s">
        <v>18</v>
      </c>
      <c r="C101" s="37" t="s">
        <v>220</v>
      </c>
      <c r="D101" s="38" t="s">
        <v>221</v>
      </c>
      <c r="E101" s="39" t="s">
        <v>177</v>
      </c>
      <c r="F101" s="40">
        <v>9</v>
      </c>
      <c r="G101" s="41" t="s">
        <v>231</v>
      </c>
      <c r="H101" s="42">
        <v>3.2986111111111111E-3</v>
      </c>
      <c r="I101" s="136" t="s">
        <v>223</v>
      </c>
      <c r="J101" s="139" t="s">
        <v>183</v>
      </c>
      <c r="K101" s="43">
        <v>37402</v>
      </c>
      <c r="L101" s="44" t="s">
        <v>224</v>
      </c>
      <c r="M101" s="133" t="s">
        <v>177</v>
      </c>
      <c r="N101" s="46" t="s">
        <v>183</v>
      </c>
      <c r="O101" s="45">
        <v>2002</v>
      </c>
      <c r="P101" s="47">
        <f>SUM(Q101:T101)</f>
        <v>0</v>
      </c>
      <c r="Q101" s="48">
        <v>0</v>
      </c>
      <c r="R101" s="48">
        <v>0</v>
      </c>
      <c r="S101" s="48">
        <v>0</v>
      </c>
      <c r="T101" s="49">
        <v>0</v>
      </c>
      <c r="U101" s="50"/>
      <c r="V101" s="51"/>
      <c r="W101" s="410"/>
    </row>
    <row r="102" spans="2:23">
      <c r="B102" s="36" t="s">
        <v>18</v>
      </c>
      <c r="C102" s="37" t="s">
        <v>220</v>
      </c>
      <c r="D102" s="38" t="s">
        <v>221</v>
      </c>
      <c r="E102" s="39" t="s">
        <v>177</v>
      </c>
      <c r="F102" s="40">
        <v>10</v>
      </c>
      <c r="G102" s="41" t="s">
        <v>232</v>
      </c>
      <c r="H102" s="42">
        <v>3.3564814814814811E-3</v>
      </c>
      <c r="I102" s="136" t="s">
        <v>223</v>
      </c>
      <c r="J102" s="139" t="s">
        <v>183</v>
      </c>
      <c r="K102" s="43">
        <v>37402</v>
      </c>
      <c r="L102" s="44" t="s">
        <v>224</v>
      </c>
      <c r="M102" s="133" t="s">
        <v>177</v>
      </c>
      <c r="N102" s="46" t="s">
        <v>183</v>
      </c>
      <c r="O102" s="45">
        <v>2002</v>
      </c>
      <c r="P102" s="47">
        <f>SUM(Q102:T102)</f>
        <v>0</v>
      </c>
      <c r="Q102" s="48">
        <v>0</v>
      </c>
      <c r="R102" s="48">
        <v>0</v>
      </c>
      <c r="S102" s="48">
        <v>0</v>
      </c>
      <c r="T102" s="49">
        <v>0</v>
      </c>
      <c r="U102" s="50"/>
      <c r="V102" s="51"/>
      <c r="W102" s="410"/>
    </row>
    <row r="103" spans="2:23">
      <c r="B103" s="36" t="s">
        <v>18</v>
      </c>
      <c r="C103" s="37" t="s">
        <v>220</v>
      </c>
      <c r="D103" s="38" t="s">
        <v>221</v>
      </c>
      <c r="E103" s="39" t="s">
        <v>177</v>
      </c>
      <c r="F103" s="40">
        <v>11</v>
      </c>
      <c r="G103" s="41" t="s">
        <v>233</v>
      </c>
      <c r="H103" s="42">
        <v>2.5462962962962961E-4</v>
      </c>
      <c r="I103" s="136" t="s">
        <v>223</v>
      </c>
      <c r="J103" s="139" t="s">
        <v>183</v>
      </c>
      <c r="K103" s="43">
        <v>37402</v>
      </c>
      <c r="L103" s="44" t="s">
        <v>224</v>
      </c>
      <c r="M103" s="133" t="s">
        <v>177</v>
      </c>
      <c r="N103" s="46" t="s">
        <v>183</v>
      </c>
      <c r="O103" s="45">
        <v>2002</v>
      </c>
      <c r="P103" s="47" t="s">
        <v>40</v>
      </c>
      <c r="Q103" s="48" t="s">
        <v>40</v>
      </c>
      <c r="R103" s="48" t="s">
        <v>40</v>
      </c>
      <c r="S103" s="48" t="s">
        <v>40</v>
      </c>
      <c r="T103" s="49" t="s">
        <v>40</v>
      </c>
      <c r="U103" s="50"/>
      <c r="V103" s="51"/>
      <c r="W103" s="410"/>
    </row>
    <row r="104" spans="2:23">
      <c r="B104" s="36" t="s">
        <v>18</v>
      </c>
      <c r="C104" s="37" t="s">
        <v>220</v>
      </c>
      <c r="D104" s="38" t="s">
        <v>221</v>
      </c>
      <c r="E104" s="39" t="s">
        <v>177</v>
      </c>
      <c r="F104" s="40">
        <v>12</v>
      </c>
      <c r="G104" s="41" t="s">
        <v>234</v>
      </c>
      <c r="H104" s="42">
        <v>3.9236111111111112E-3</v>
      </c>
      <c r="I104" s="136" t="s">
        <v>223</v>
      </c>
      <c r="J104" s="139" t="s">
        <v>183</v>
      </c>
      <c r="K104" s="43">
        <v>37402</v>
      </c>
      <c r="L104" s="44" t="s">
        <v>224</v>
      </c>
      <c r="M104" s="133" t="s">
        <v>177</v>
      </c>
      <c r="N104" s="46" t="s">
        <v>183</v>
      </c>
      <c r="O104" s="45">
        <v>2002</v>
      </c>
      <c r="P104" s="47">
        <f>SUM(Q104:T104)</f>
        <v>2</v>
      </c>
      <c r="Q104" s="48">
        <v>0</v>
      </c>
      <c r="R104" s="48">
        <v>2</v>
      </c>
      <c r="S104" s="48">
        <v>0</v>
      </c>
      <c r="T104" s="49">
        <v>0</v>
      </c>
      <c r="U104" s="50"/>
      <c r="V104" s="51"/>
      <c r="W104" s="410"/>
    </row>
    <row r="105" spans="2:23">
      <c r="B105" s="36" t="s">
        <v>18</v>
      </c>
      <c r="C105" s="37" t="s">
        <v>220</v>
      </c>
      <c r="D105" s="38" t="s">
        <v>221</v>
      </c>
      <c r="E105" s="39" t="s">
        <v>177</v>
      </c>
      <c r="F105" s="40">
        <v>13</v>
      </c>
      <c r="G105" s="41" t="s">
        <v>235</v>
      </c>
      <c r="H105" s="42">
        <v>4.0509259259259257E-3</v>
      </c>
      <c r="I105" s="136" t="s">
        <v>223</v>
      </c>
      <c r="J105" s="139" t="s">
        <v>183</v>
      </c>
      <c r="K105" s="43">
        <v>37402</v>
      </c>
      <c r="L105" s="44" t="s">
        <v>224</v>
      </c>
      <c r="M105" s="133" t="s">
        <v>177</v>
      </c>
      <c r="N105" s="46" t="s">
        <v>183</v>
      </c>
      <c r="O105" s="45">
        <v>2002</v>
      </c>
      <c r="P105" s="47">
        <f>SUM(Q105:T105)</f>
        <v>1</v>
      </c>
      <c r="Q105" s="48">
        <v>0</v>
      </c>
      <c r="R105" s="48">
        <v>1</v>
      </c>
      <c r="S105" s="48">
        <v>0</v>
      </c>
      <c r="T105" s="49">
        <v>0</v>
      </c>
      <c r="U105" s="50"/>
      <c r="V105" s="51"/>
      <c r="W105" s="410"/>
    </row>
    <row r="106" spans="2:23">
      <c r="B106" s="36" t="s">
        <v>18</v>
      </c>
      <c r="C106" s="37" t="s">
        <v>220</v>
      </c>
      <c r="D106" s="38" t="s">
        <v>221</v>
      </c>
      <c r="E106" s="39" t="s">
        <v>177</v>
      </c>
      <c r="F106" s="40">
        <v>14</v>
      </c>
      <c r="G106" s="41" t="s">
        <v>236</v>
      </c>
      <c r="H106" s="42">
        <v>3.7037037037037034E-3</v>
      </c>
      <c r="I106" s="136" t="s">
        <v>223</v>
      </c>
      <c r="J106" s="139" t="s">
        <v>183</v>
      </c>
      <c r="K106" s="43">
        <v>37402</v>
      </c>
      <c r="L106" s="44" t="s">
        <v>224</v>
      </c>
      <c r="M106" s="133" t="s">
        <v>177</v>
      </c>
      <c r="N106" s="46" t="s">
        <v>183</v>
      </c>
      <c r="O106" s="45">
        <v>2002</v>
      </c>
      <c r="P106" s="47">
        <f>SUM(Q106:T106)</f>
        <v>2</v>
      </c>
      <c r="Q106" s="48">
        <v>0</v>
      </c>
      <c r="R106" s="48">
        <v>1</v>
      </c>
      <c r="S106" s="48">
        <v>1</v>
      </c>
      <c r="T106" s="49">
        <v>0</v>
      </c>
      <c r="U106" s="50"/>
      <c r="V106" s="51"/>
      <c r="W106" s="410"/>
    </row>
    <row r="107" spans="2:23">
      <c r="B107" s="36" t="s">
        <v>18</v>
      </c>
      <c r="C107" s="37" t="s">
        <v>220</v>
      </c>
      <c r="D107" s="38" t="s">
        <v>221</v>
      </c>
      <c r="E107" s="39" t="s">
        <v>177</v>
      </c>
      <c r="F107" s="40">
        <v>15</v>
      </c>
      <c r="G107" s="41" t="s">
        <v>211</v>
      </c>
      <c r="H107" s="42">
        <v>3.8194444444444446E-4</v>
      </c>
      <c r="I107" s="136" t="s">
        <v>223</v>
      </c>
      <c r="J107" s="139" t="s">
        <v>183</v>
      </c>
      <c r="K107" s="43">
        <v>37402</v>
      </c>
      <c r="L107" s="44" t="s">
        <v>224</v>
      </c>
      <c r="M107" s="133" t="s">
        <v>177</v>
      </c>
      <c r="N107" s="46" t="s">
        <v>183</v>
      </c>
      <c r="O107" s="45">
        <v>2002</v>
      </c>
      <c r="P107" s="47" t="s">
        <v>40</v>
      </c>
      <c r="Q107" s="48" t="s">
        <v>40</v>
      </c>
      <c r="R107" s="48" t="s">
        <v>40</v>
      </c>
      <c r="S107" s="48" t="s">
        <v>40</v>
      </c>
      <c r="T107" s="49" t="s">
        <v>40</v>
      </c>
      <c r="U107" s="50"/>
      <c r="V107" s="51"/>
      <c r="W107" s="410"/>
    </row>
    <row r="108" spans="2:23">
      <c r="B108" s="36" t="s">
        <v>18</v>
      </c>
      <c r="C108" s="37" t="s">
        <v>220</v>
      </c>
      <c r="D108" s="38" t="s">
        <v>221</v>
      </c>
      <c r="E108" s="39" t="s">
        <v>177</v>
      </c>
      <c r="F108" s="40">
        <v>16</v>
      </c>
      <c r="G108" s="41" t="s">
        <v>237</v>
      </c>
      <c r="H108" s="42">
        <v>3.1018518518518517E-3</v>
      </c>
      <c r="I108" s="136" t="s">
        <v>223</v>
      </c>
      <c r="J108" s="139" t="s">
        <v>183</v>
      </c>
      <c r="K108" s="43">
        <v>37402</v>
      </c>
      <c r="L108" s="44" t="s">
        <v>224</v>
      </c>
      <c r="M108" s="133" t="s">
        <v>177</v>
      </c>
      <c r="N108" s="46" t="s">
        <v>183</v>
      </c>
      <c r="O108" s="45">
        <v>2002</v>
      </c>
      <c r="P108" s="47">
        <f>SUM(Q108:T108)</f>
        <v>3</v>
      </c>
      <c r="Q108" s="48">
        <v>1</v>
      </c>
      <c r="R108" s="48">
        <v>1</v>
      </c>
      <c r="S108" s="48">
        <v>1</v>
      </c>
      <c r="T108" s="49">
        <v>0</v>
      </c>
      <c r="U108" s="50"/>
      <c r="V108" s="51"/>
      <c r="W108" s="410"/>
    </row>
    <row r="109" spans="2:23">
      <c r="B109" s="36" t="s">
        <v>18</v>
      </c>
      <c r="C109" s="37" t="s">
        <v>220</v>
      </c>
      <c r="D109" s="38" t="s">
        <v>221</v>
      </c>
      <c r="E109" s="39" t="s">
        <v>177</v>
      </c>
      <c r="F109" s="40">
        <v>17</v>
      </c>
      <c r="G109" s="41" t="s">
        <v>238</v>
      </c>
      <c r="H109" s="42">
        <v>3.5763888888888889E-3</v>
      </c>
      <c r="I109" s="136" t="s">
        <v>223</v>
      </c>
      <c r="J109" s="139" t="s">
        <v>183</v>
      </c>
      <c r="K109" s="43">
        <v>37402</v>
      </c>
      <c r="L109" s="44" t="s">
        <v>224</v>
      </c>
      <c r="M109" s="133" t="s">
        <v>177</v>
      </c>
      <c r="N109" s="46" t="s">
        <v>183</v>
      </c>
      <c r="O109" s="45">
        <v>2002</v>
      </c>
      <c r="P109" s="47">
        <f>SUM(Q109:T109)</f>
        <v>1</v>
      </c>
      <c r="Q109" s="48">
        <v>0</v>
      </c>
      <c r="R109" s="48">
        <v>1</v>
      </c>
      <c r="S109" s="48">
        <v>0</v>
      </c>
      <c r="T109" s="49">
        <v>0</v>
      </c>
      <c r="U109" s="50"/>
      <c r="V109" s="51"/>
      <c r="W109" s="410"/>
    </row>
    <row r="110" spans="2:23">
      <c r="B110" s="36" t="s">
        <v>18</v>
      </c>
      <c r="C110" s="37" t="s">
        <v>220</v>
      </c>
      <c r="D110" s="38" t="s">
        <v>221</v>
      </c>
      <c r="E110" s="39" t="s">
        <v>177</v>
      </c>
      <c r="F110" s="40">
        <v>18</v>
      </c>
      <c r="G110" s="41" t="s">
        <v>239</v>
      </c>
      <c r="H110" s="42">
        <v>3.4375000000000005E-3</v>
      </c>
      <c r="I110" s="136" t="s">
        <v>223</v>
      </c>
      <c r="J110" s="139" t="s">
        <v>183</v>
      </c>
      <c r="K110" s="43">
        <v>37402</v>
      </c>
      <c r="L110" s="44" t="s">
        <v>224</v>
      </c>
      <c r="M110" s="133" t="s">
        <v>177</v>
      </c>
      <c r="N110" s="46" t="s">
        <v>183</v>
      </c>
      <c r="O110" s="45">
        <v>2002</v>
      </c>
      <c r="P110" s="47">
        <f>SUM(Q110:T110)</f>
        <v>2</v>
      </c>
      <c r="Q110" s="48">
        <v>0</v>
      </c>
      <c r="R110" s="48">
        <v>1</v>
      </c>
      <c r="S110" s="48">
        <v>1</v>
      </c>
      <c r="T110" s="49">
        <v>0</v>
      </c>
      <c r="U110" s="50"/>
      <c r="V110" s="51"/>
      <c r="W110" s="410"/>
    </row>
    <row r="111" spans="2:23">
      <c r="B111" s="36" t="s">
        <v>18</v>
      </c>
      <c r="C111" s="37" t="s">
        <v>220</v>
      </c>
      <c r="D111" s="38" t="s">
        <v>221</v>
      </c>
      <c r="E111" s="39" t="s">
        <v>177</v>
      </c>
      <c r="F111" s="40">
        <v>19</v>
      </c>
      <c r="G111" s="41" t="s">
        <v>240</v>
      </c>
      <c r="H111" s="42">
        <v>3.0787037037037037E-3</v>
      </c>
      <c r="I111" s="136" t="s">
        <v>223</v>
      </c>
      <c r="J111" s="139" t="s">
        <v>183</v>
      </c>
      <c r="K111" s="43">
        <v>37402</v>
      </c>
      <c r="L111" s="44" t="s">
        <v>224</v>
      </c>
      <c r="M111" s="133" t="s">
        <v>177</v>
      </c>
      <c r="N111" s="46" t="s">
        <v>183</v>
      </c>
      <c r="O111" s="45">
        <v>2002</v>
      </c>
      <c r="P111" s="47">
        <f>SUM(Q111:T111)</f>
        <v>1</v>
      </c>
      <c r="Q111" s="48">
        <v>0</v>
      </c>
      <c r="R111" s="48">
        <v>1</v>
      </c>
      <c r="S111" s="48">
        <v>0</v>
      </c>
      <c r="T111" s="49">
        <v>0</v>
      </c>
      <c r="U111" s="50"/>
      <c r="V111" s="51"/>
      <c r="W111" s="410"/>
    </row>
    <row r="112" spans="2:23">
      <c r="B112" s="36" t="s">
        <v>18</v>
      </c>
      <c r="C112" s="37" t="s">
        <v>220</v>
      </c>
      <c r="D112" s="38" t="s">
        <v>221</v>
      </c>
      <c r="E112" s="39" t="s">
        <v>177</v>
      </c>
      <c r="F112" s="40">
        <v>20</v>
      </c>
      <c r="G112" s="41" t="s">
        <v>241</v>
      </c>
      <c r="H112" s="42">
        <v>6.9444444444444436E-4</v>
      </c>
      <c r="I112" s="136" t="s">
        <v>223</v>
      </c>
      <c r="J112" s="139" t="s">
        <v>183</v>
      </c>
      <c r="K112" s="43">
        <v>37402</v>
      </c>
      <c r="L112" s="44" t="s">
        <v>224</v>
      </c>
      <c r="M112" s="133" t="s">
        <v>177</v>
      </c>
      <c r="N112" s="46" t="s">
        <v>183</v>
      </c>
      <c r="O112" s="45">
        <v>2002</v>
      </c>
      <c r="P112" s="47" t="s">
        <v>40</v>
      </c>
      <c r="Q112" s="48" t="s">
        <v>40</v>
      </c>
      <c r="R112" s="48" t="s">
        <v>40</v>
      </c>
      <c r="S112" s="48" t="s">
        <v>40</v>
      </c>
      <c r="T112" s="49" t="s">
        <v>40</v>
      </c>
      <c r="U112" s="50"/>
      <c r="V112" s="51"/>
      <c r="W112" s="410"/>
    </row>
    <row r="113" spans="2:23">
      <c r="B113" s="57" t="s">
        <v>18</v>
      </c>
      <c r="C113" s="58" t="s">
        <v>242</v>
      </c>
      <c r="D113" s="59" t="s">
        <v>243</v>
      </c>
      <c r="E113" s="60" t="s">
        <v>177</v>
      </c>
      <c r="F113" s="61">
        <v>1</v>
      </c>
      <c r="G113" s="62" t="s">
        <v>244</v>
      </c>
      <c r="H113" s="63">
        <v>5.3240740740740744E-4</v>
      </c>
      <c r="I113" s="137" t="s">
        <v>245</v>
      </c>
      <c r="J113" s="140" t="s">
        <v>183</v>
      </c>
      <c r="K113" s="64">
        <v>38303</v>
      </c>
      <c r="L113" s="65" t="s">
        <v>246</v>
      </c>
      <c r="M113" s="134" t="s">
        <v>177</v>
      </c>
      <c r="N113" s="67" t="s">
        <v>183</v>
      </c>
      <c r="O113" s="66">
        <v>2004</v>
      </c>
      <c r="P113" s="68" t="s">
        <v>40</v>
      </c>
      <c r="Q113" s="69" t="s">
        <v>40</v>
      </c>
      <c r="R113" s="69" t="s">
        <v>40</v>
      </c>
      <c r="S113" s="69" t="s">
        <v>40</v>
      </c>
      <c r="T113" s="70" t="s">
        <v>40</v>
      </c>
      <c r="U113" s="71"/>
      <c r="V113" s="407"/>
      <c r="W113" s="410" t="s">
        <v>1497</v>
      </c>
    </row>
    <row r="114" spans="2:23">
      <c r="B114" s="36" t="s">
        <v>18</v>
      </c>
      <c r="C114" s="37" t="s">
        <v>242</v>
      </c>
      <c r="D114" s="38" t="s">
        <v>243</v>
      </c>
      <c r="E114" s="39" t="s">
        <v>177</v>
      </c>
      <c r="F114" s="40">
        <v>2</v>
      </c>
      <c r="G114" s="41" t="s">
        <v>247</v>
      </c>
      <c r="H114" s="42">
        <v>2.9976851851851853E-3</v>
      </c>
      <c r="I114" s="136" t="s">
        <v>245</v>
      </c>
      <c r="J114" s="139" t="s">
        <v>183</v>
      </c>
      <c r="K114" s="43">
        <v>38303</v>
      </c>
      <c r="L114" s="44" t="s">
        <v>246</v>
      </c>
      <c r="M114" s="133" t="s">
        <v>177</v>
      </c>
      <c r="N114" s="46" t="s">
        <v>183</v>
      </c>
      <c r="O114" s="45">
        <v>2004</v>
      </c>
      <c r="P114" s="47">
        <f t="shared" ref="P114:P120" si="3">SUM(Q114:T114)</f>
        <v>0</v>
      </c>
      <c r="Q114" s="48">
        <v>0</v>
      </c>
      <c r="R114" s="48">
        <v>0</v>
      </c>
      <c r="S114" s="48">
        <v>0</v>
      </c>
      <c r="T114" s="49">
        <v>0</v>
      </c>
      <c r="U114" s="50"/>
      <c r="V114" s="51"/>
      <c r="W114" s="410"/>
    </row>
    <row r="115" spans="2:23">
      <c r="B115" s="36" t="s">
        <v>18</v>
      </c>
      <c r="C115" s="37" t="s">
        <v>242</v>
      </c>
      <c r="D115" s="38" t="s">
        <v>243</v>
      </c>
      <c r="E115" s="39" t="s">
        <v>177</v>
      </c>
      <c r="F115" s="40">
        <v>3</v>
      </c>
      <c r="G115" s="41" t="s">
        <v>248</v>
      </c>
      <c r="H115" s="42">
        <v>1.8402777777777777E-3</v>
      </c>
      <c r="I115" s="136" t="s">
        <v>245</v>
      </c>
      <c r="J115" s="139" t="s">
        <v>183</v>
      </c>
      <c r="K115" s="43">
        <v>38303</v>
      </c>
      <c r="L115" s="44" t="s">
        <v>246</v>
      </c>
      <c r="M115" s="133" t="s">
        <v>177</v>
      </c>
      <c r="N115" s="46" t="s">
        <v>183</v>
      </c>
      <c r="O115" s="45">
        <v>2004</v>
      </c>
      <c r="P115" s="47">
        <f t="shared" si="3"/>
        <v>3</v>
      </c>
      <c r="Q115" s="48">
        <v>0</v>
      </c>
      <c r="R115" s="48">
        <v>2</v>
      </c>
      <c r="S115" s="48">
        <v>1</v>
      </c>
      <c r="T115" s="49">
        <v>0</v>
      </c>
      <c r="U115" s="50"/>
      <c r="V115" s="51"/>
      <c r="W115" s="410"/>
    </row>
    <row r="116" spans="2:23">
      <c r="B116" s="36" t="s">
        <v>18</v>
      </c>
      <c r="C116" s="37" t="s">
        <v>242</v>
      </c>
      <c r="D116" s="38" t="s">
        <v>243</v>
      </c>
      <c r="E116" s="39" t="s">
        <v>177</v>
      </c>
      <c r="F116" s="40">
        <v>4</v>
      </c>
      <c r="G116" s="41" t="s">
        <v>249</v>
      </c>
      <c r="H116" s="42">
        <v>4.0046296296296297E-3</v>
      </c>
      <c r="I116" s="136" t="s">
        <v>245</v>
      </c>
      <c r="J116" s="139" t="s">
        <v>183</v>
      </c>
      <c r="K116" s="43">
        <v>38303</v>
      </c>
      <c r="L116" s="44" t="s">
        <v>246</v>
      </c>
      <c r="M116" s="133" t="s">
        <v>177</v>
      </c>
      <c r="N116" s="46" t="s">
        <v>183</v>
      </c>
      <c r="O116" s="45">
        <v>2004</v>
      </c>
      <c r="P116" s="47">
        <f t="shared" si="3"/>
        <v>3</v>
      </c>
      <c r="Q116" s="48">
        <v>0</v>
      </c>
      <c r="R116" s="48">
        <v>2</v>
      </c>
      <c r="S116" s="48">
        <v>1</v>
      </c>
      <c r="T116" s="49">
        <v>0</v>
      </c>
      <c r="U116" s="50"/>
      <c r="V116" s="51"/>
      <c r="W116" s="410"/>
    </row>
    <row r="117" spans="2:23">
      <c r="B117" s="36" t="s">
        <v>18</v>
      </c>
      <c r="C117" s="37" t="s">
        <v>242</v>
      </c>
      <c r="D117" s="38" t="s">
        <v>243</v>
      </c>
      <c r="E117" s="39" t="s">
        <v>177</v>
      </c>
      <c r="F117" s="40">
        <v>5</v>
      </c>
      <c r="G117" s="41" t="s">
        <v>250</v>
      </c>
      <c r="H117" s="42">
        <v>3.4259259259259264E-3</v>
      </c>
      <c r="I117" s="136" t="s">
        <v>245</v>
      </c>
      <c r="J117" s="139" t="s">
        <v>183</v>
      </c>
      <c r="K117" s="43">
        <v>38303</v>
      </c>
      <c r="L117" s="44" t="s">
        <v>246</v>
      </c>
      <c r="M117" s="133" t="s">
        <v>177</v>
      </c>
      <c r="N117" s="46" t="s">
        <v>183</v>
      </c>
      <c r="O117" s="45">
        <v>2004</v>
      </c>
      <c r="P117" s="47">
        <f t="shared" si="3"/>
        <v>2</v>
      </c>
      <c r="Q117" s="48">
        <v>0</v>
      </c>
      <c r="R117" s="48">
        <v>2</v>
      </c>
      <c r="S117" s="48">
        <v>0</v>
      </c>
      <c r="T117" s="49">
        <v>0</v>
      </c>
      <c r="U117" s="50"/>
      <c r="V117" s="51"/>
      <c r="W117" s="410"/>
    </row>
    <row r="118" spans="2:23">
      <c r="B118" s="36" t="s">
        <v>18</v>
      </c>
      <c r="C118" s="37" t="s">
        <v>242</v>
      </c>
      <c r="D118" s="38" t="s">
        <v>243</v>
      </c>
      <c r="E118" s="39" t="s">
        <v>177</v>
      </c>
      <c r="F118" s="40">
        <v>6</v>
      </c>
      <c r="G118" s="41" t="s">
        <v>251</v>
      </c>
      <c r="H118" s="42">
        <v>3.6689814814814814E-3</v>
      </c>
      <c r="I118" s="136" t="s">
        <v>245</v>
      </c>
      <c r="J118" s="139" t="s">
        <v>183</v>
      </c>
      <c r="K118" s="43">
        <v>38303</v>
      </c>
      <c r="L118" s="44" t="s">
        <v>246</v>
      </c>
      <c r="M118" s="133" t="s">
        <v>177</v>
      </c>
      <c r="N118" s="46" t="s">
        <v>183</v>
      </c>
      <c r="O118" s="45">
        <v>2004</v>
      </c>
      <c r="P118" s="47">
        <f t="shared" si="3"/>
        <v>1</v>
      </c>
      <c r="Q118" s="48">
        <v>0</v>
      </c>
      <c r="R118" s="48">
        <v>1</v>
      </c>
      <c r="S118" s="48">
        <v>0</v>
      </c>
      <c r="T118" s="49">
        <v>0</v>
      </c>
      <c r="U118" s="50"/>
      <c r="V118" s="51"/>
      <c r="W118" s="410"/>
    </row>
    <row r="119" spans="2:23">
      <c r="B119" s="36" t="s">
        <v>18</v>
      </c>
      <c r="C119" s="37" t="s">
        <v>242</v>
      </c>
      <c r="D119" s="38" t="s">
        <v>243</v>
      </c>
      <c r="E119" s="39" t="s">
        <v>177</v>
      </c>
      <c r="F119" s="40">
        <v>7</v>
      </c>
      <c r="G119" s="41" t="s">
        <v>252</v>
      </c>
      <c r="H119" s="42">
        <v>2.8587962962962959E-3</v>
      </c>
      <c r="I119" s="136" t="s">
        <v>245</v>
      </c>
      <c r="J119" s="139" t="s">
        <v>183</v>
      </c>
      <c r="K119" s="43">
        <v>38303</v>
      </c>
      <c r="L119" s="44" t="s">
        <v>246</v>
      </c>
      <c r="M119" s="133" t="s">
        <v>177</v>
      </c>
      <c r="N119" s="46" t="s">
        <v>183</v>
      </c>
      <c r="O119" s="45">
        <v>2004</v>
      </c>
      <c r="P119" s="47">
        <f t="shared" si="3"/>
        <v>0</v>
      </c>
      <c r="Q119" s="48">
        <v>0</v>
      </c>
      <c r="R119" s="48">
        <v>0</v>
      </c>
      <c r="S119" s="48">
        <v>0</v>
      </c>
      <c r="T119" s="49">
        <v>0</v>
      </c>
      <c r="U119" s="50"/>
      <c r="V119" s="51"/>
      <c r="W119" s="410"/>
    </row>
    <row r="120" spans="2:23">
      <c r="B120" s="36" t="s">
        <v>18</v>
      </c>
      <c r="C120" s="37" t="s">
        <v>242</v>
      </c>
      <c r="D120" s="38" t="s">
        <v>243</v>
      </c>
      <c r="E120" s="39" t="s">
        <v>177</v>
      </c>
      <c r="F120" s="40">
        <v>8</v>
      </c>
      <c r="G120" s="41" t="s">
        <v>253</v>
      </c>
      <c r="H120" s="42">
        <v>3.4953703703703705E-3</v>
      </c>
      <c r="I120" s="136" t="s">
        <v>245</v>
      </c>
      <c r="J120" s="139" t="s">
        <v>183</v>
      </c>
      <c r="K120" s="43">
        <v>38303</v>
      </c>
      <c r="L120" s="44" t="s">
        <v>246</v>
      </c>
      <c r="M120" s="133" t="s">
        <v>177</v>
      </c>
      <c r="N120" s="46" t="s">
        <v>183</v>
      </c>
      <c r="O120" s="45">
        <v>2004</v>
      </c>
      <c r="P120" s="47">
        <f t="shared" si="3"/>
        <v>0</v>
      </c>
      <c r="Q120" s="48">
        <v>0</v>
      </c>
      <c r="R120" s="48">
        <v>0</v>
      </c>
      <c r="S120" s="48">
        <v>0</v>
      </c>
      <c r="T120" s="49">
        <v>0</v>
      </c>
      <c r="U120" s="50"/>
      <c r="V120" s="51"/>
      <c r="W120" s="410"/>
    </row>
    <row r="121" spans="2:23">
      <c r="B121" s="36" t="s">
        <v>18</v>
      </c>
      <c r="C121" s="37" t="s">
        <v>242</v>
      </c>
      <c r="D121" s="38" t="s">
        <v>243</v>
      </c>
      <c r="E121" s="39" t="s">
        <v>177</v>
      </c>
      <c r="F121" s="40">
        <v>9</v>
      </c>
      <c r="G121" s="41" t="s">
        <v>187</v>
      </c>
      <c r="H121" s="42">
        <v>3.7037037037037041E-4</v>
      </c>
      <c r="I121" s="136" t="s">
        <v>245</v>
      </c>
      <c r="J121" s="139" t="s">
        <v>183</v>
      </c>
      <c r="K121" s="43">
        <v>38303</v>
      </c>
      <c r="L121" s="44" t="s">
        <v>246</v>
      </c>
      <c r="M121" s="133" t="s">
        <v>177</v>
      </c>
      <c r="N121" s="46" t="s">
        <v>183</v>
      </c>
      <c r="O121" s="45">
        <v>2004</v>
      </c>
      <c r="P121" s="47" t="s">
        <v>40</v>
      </c>
      <c r="Q121" s="48" t="s">
        <v>40</v>
      </c>
      <c r="R121" s="48" t="s">
        <v>40</v>
      </c>
      <c r="S121" s="48" t="s">
        <v>40</v>
      </c>
      <c r="T121" s="49" t="s">
        <v>40</v>
      </c>
      <c r="U121" s="50"/>
      <c r="V121" s="51"/>
      <c r="W121" s="410"/>
    </row>
    <row r="122" spans="2:23">
      <c r="B122" s="36" t="s">
        <v>18</v>
      </c>
      <c r="C122" s="37" t="s">
        <v>242</v>
      </c>
      <c r="D122" s="38" t="s">
        <v>243</v>
      </c>
      <c r="E122" s="39" t="s">
        <v>177</v>
      </c>
      <c r="F122" s="40">
        <v>10</v>
      </c>
      <c r="G122" s="41" t="s">
        <v>254</v>
      </c>
      <c r="H122" s="42">
        <v>3.6226851851851854E-3</v>
      </c>
      <c r="I122" s="136" t="s">
        <v>245</v>
      </c>
      <c r="J122" s="139" t="s">
        <v>183</v>
      </c>
      <c r="K122" s="43">
        <v>38303</v>
      </c>
      <c r="L122" s="44" t="s">
        <v>246</v>
      </c>
      <c r="M122" s="133" t="s">
        <v>177</v>
      </c>
      <c r="N122" s="46" t="s">
        <v>183</v>
      </c>
      <c r="O122" s="45">
        <v>2004</v>
      </c>
      <c r="P122" s="47">
        <f>SUM(Q122:T122)</f>
        <v>1</v>
      </c>
      <c r="Q122" s="48">
        <v>0</v>
      </c>
      <c r="R122" s="48">
        <v>1</v>
      </c>
      <c r="S122" s="48">
        <v>0</v>
      </c>
      <c r="T122" s="49">
        <v>0</v>
      </c>
      <c r="U122" s="50"/>
      <c r="V122" s="51"/>
      <c r="W122" s="410"/>
    </row>
    <row r="123" spans="2:23">
      <c r="B123" s="36" t="s">
        <v>18</v>
      </c>
      <c r="C123" s="37" t="s">
        <v>242</v>
      </c>
      <c r="D123" s="38" t="s">
        <v>243</v>
      </c>
      <c r="E123" s="39" t="s">
        <v>177</v>
      </c>
      <c r="F123" s="40">
        <v>11</v>
      </c>
      <c r="G123" s="41" t="s">
        <v>255</v>
      </c>
      <c r="H123" s="42">
        <v>3.0787037037037037E-3</v>
      </c>
      <c r="I123" s="136" t="s">
        <v>245</v>
      </c>
      <c r="J123" s="139" t="s">
        <v>183</v>
      </c>
      <c r="K123" s="43">
        <v>38303</v>
      </c>
      <c r="L123" s="44" t="s">
        <v>246</v>
      </c>
      <c r="M123" s="133" t="s">
        <v>177</v>
      </c>
      <c r="N123" s="46" t="s">
        <v>183</v>
      </c>
      <c r="O123" s="45">
        <v>2004</v>
      </c>
      <c r="P123" s="47">
        <f>SUM(Q123:T123)</f>
        <v>2</v>
      </c>
      <c r="Q123" s="48">
        <v>0</v>
      </c>
      <c r="R123" s="48">
        <v>1</v>
      </c>
      <c r="S123" s="48">
        <v>1</v>
      </c>
      <c r="T123" s="49">
        <v>0</v>
      </c>
      <c r="U123" s="50"/>
      <c r="V123" s="51"/>
      <c r="W123" s="410"/>
    </row>
    <row r="124" spans="2:23">
      <c r="B124" s="36" t="s">
        <v>18</v>
      </c>
      <c r="C124" s="37" t="s">
        <v>242</v>
      </c>
      <c r="D124" s="38" t="s">
        <v>243</v>
      </c>
      <c r="E124" s="39" t="s">
        <v>177</v>
      </c>
      <c r="F124" s="40">
        <v>12</v>
      </c>
      <c r="G124" s="41" t="s">
        <v>256</v>
      </c>
      <c r="H124" s="42">
        <v>8.2175925925925927E-4</v>
      </c>
      <c r="I124" s="136" t="s">
        <v>245</v>
      </c>
      <c r="J124" s="139" t="s">
        <v>183</v>
      </c>
      <c r="K124" s="43">
        <v>38303</v>
      </c>
      <c r="L124" s="44" t="s">
        <v>246</v>
      </c>
      <c r="M124" s="133" t="s">
        <v>177</v>
      </c>
      <c r="N124" s="46" t="s">
        <v>183</v>
      </c>
      <c r="O124" s="45">
        <v>2004</v>
      </c>
      <c r="P124" s="47" t="s">
        <v>40</v>
      </c>
      <c r="Q124" s="48" t="s">
        <v>40</v>
      </c>
      <c r="R124" s="48" t="s">
        <v>40</v>
      </c>
      <c r="S124" s="48" t="s">
        <v>40</v>
      </c>
      <c r="T124" s="49" t="s">
        <v>40</v>
      </c>
      <c r="U124" s="50"/>
      <c r="V124" s="51"/>
      <c r="W124" s="410"/>
    </row>
    <row r="125" spans="2:23">
      <c r="B125" s="36" t="s">
        <v>18</v>
      </c>
      <c r="C125" s="37" t="s">
        <v>242</v>
      </c>
      <c r="D125" s="38" t="s">
        <v>243</v>
      </c>
      <c r="E125" s="39" t="s">
        <v>177</v>
      </c>
      <c r="F125" s="40">
        <v>13</v>
      </c>
      <c r="G125" s="41" t="s">
        <v>257</v>
      </c>
      <c r="H125" s="42">
        <v>2.8703703703703708E-3</v>
      </c>
      <c r="I125" s="136" t="s">
        <v>245</v>
      </c>
      <c r="J125" s="139" t="s">
        <v>183</v>
      </c>
      <c r="K125" s="43">
        <v>38303</v>
      </c>
      <c r="L125" s="44" t="s">
        <v>246</v>
      </c>
      <c r="M125" s="133" t="s">
        <v>177</v>
      </c>
      <c r="N125" s="46" t="s">
        <v>183</v>
      </c>
      <c r="O125" s="45">
        <v>2004</v>
      </c>
      <c r="P125" s="47">
        <f t="shared" ref="P125:P130" si="4">SUM(Q125:T125)</f>
        <v>1</v>
      </c>
      <c r="Q125" s="48">
        <v>0</v>
      </c>
      <c r="R125" s="48">
        <v>1</v>
      </c>
      <c r="S125" s="48">
        <v>0</v>
      </c>
      <c r="T125" s="49">
        <v>0</v>
      </c>
      <c r="U125" s="50"/>
      <c r="V125" s="51"/>
      <c r="W125" s="410"/>
    </row>
    <row r="126" spans="2:23">
      <c r="B126" s="36" t="s">
        <v>18</v>
      </c>
      <c r="C126" s="37" t="s">
        <v>242</v>
      </c>
      <c r="D126" s="38" t="s">
        <v>243</v>
      </c>
      <c r="E126" s="39" t="s">
        <v>177</v>
      </c>
      <c r="F126" s="40">
        <v>14</v>
      </c>
      <c r="G126" s="41" t="s">
        <v>258</v>
      </c>
      <c r="H126" s="42">
        <v>3.0671296296296297E-3</v>
      </c>
      <c r="I126" s="136" t="s">
        <v>245</v>
      </c>
      <c r="J126" s="139" t="s">
        <v>183</v>
      </c>
      <c r="K126" s="43">
        <v>38303</v>
      </c>
      <c r="L126" s="44" t="s">
        <v>246</v>
      </c>
      <c r="M126" s="133" t="s">
        <v>177</v>
      </c>
      <c r="N126" s="46" t="s">
        <v>183</v>
      </c>
      <c r="O126" s="45">
        <v>2004</v>
      </c>
      <c r="P126" s="47">
        <f t="shared" si="4"/>
        <v>0</v>
      </c>
      <c r="Q126" s="48">
        <v>0</v>
      </c>
      <c r="R126" s="48">
        <v>0</v>
      </c>
      <c r="S126" s="48">
        <v>0</v>
      </c>
      <c r="T126" s="49">
        <v>0</v>
      </c>
      <c r="U126" s="50"/>
      <c r="V126" s="51"/>
      <c r="W126" s="410"/>
    </row>
    <row r="127" spans="2:23">
      <c r="B127" s="36" t="s">
        <v>18</v>
      </c>
      <c r="C127" s="37" t="s">
        <v>242</v>
      </c>
      <c r="D127" s="38" t="s">
        <v>243</v>
      </c>
      <c r="E127" s="39" t="s">
        <v>177</v>
      </c>
      <c r="F127" s="40">
        <v>15</v>
      </c>
      <c r="G127" s="41" t="s">
        <v>259</v>
      </c>
      <c r="H127" s="42">
        <v>3.5879629629629634E-3</v>
      </c>
      <c r="I127" s="136" t="s">
        <v>245</v>
      </c>
      <c r="J127" s="139" t="s">
        <v>183</v>
      </c>
      <c r="K127" s="43">
        <v>38303</v>
      </c>
      <c r="L127" s="44" t="s">
        <v>246</v>
      </c>
      <c r="M127" s="133" t="s">
        <v>177</v>
      </c>
      <c r="N127" s="46" t="s">
        <v>183</v>
      </c>
      <c r="O127" s="45">
        <v>2004</v>
      </c>
      <c r="P127" s="47">
        <f t="shared" si="4"/>
        <v>2</v>
      </c>
      <c r="Q127" s="48">
        <v>0</v>
      </c>
      <c r="R127" s="48">
        <v>1</v>
      </c>
      <c r="S127" s="48">
        <v>1</v>
      </c>
      <c r="T127" s="49">
        <v>0</v>
      </c>
      <c r="U127" s="50"/>
      <c r="V127" s="51"/>
      <c r="W127" s="410"/>
    </row>
    <row r="128" spans="2:23">
      <c r="B128" s="36" t="s">
        <v>18</v>
      </c>
      <c r="C128" s="37" t="s">
        <v>242</v>
      </c>
      <c r="D128" s="38" t="s">
        <v>243</v>
      </c>
      <c r="E128" s="39" t="s">
        <v>177</v>
      </c>
      <c r="F128" s="40">
        <v>16</v>
      </c>
      <c r="G128" s="41" t="s">
        <v>260</v>
      </c>
      <c r="H128" s="42">
        <v>2.8935185185185188E-3</v>
      </c>
      <c r="I128" s="136" t="s">
        <v>245</v>
      </c>
      <c r="J128" s="139" t="s">
        <v>183</v>
      </c>
      <c r="K128" s="43">
        <v>38303</v>
      </c>
      <c r="L128" s="44" t="s">
        <v>246</v>
      </c>
      <c r="M128" s="133" t="s">
        <v>177</v>
      </c>
      <c r="N128" s="46" t="s">
        <v>183</v>
      </c>
      <c r="O128" s="45">
        <v>2004</v>
      </c>
      <c r="P128" s="47">
        <f t="shared" si="4"/>
        <v>4</v>
      </c>
      <c r="Q128" s="48">
        <v>1</v>
      </c>
      <c r="R128" s="48">
        <v>2</v>
      </c>
      <c r="S128" s="48">
        <v>1</v>
      </c>
      <c r="T128" s="49">
        <v>0</v>
      </c>
      <c r="U128" s="50"/>
      <c r="V128" s="51"/>
      <c r="W128" s="410"/>
    </row>
    <row r="129" spans="2:23">
      <c r="B129" s="36" t="s">
        <v>18</v>
      </c>
      <c r="C129" s="37" t="s">
        <v>242</v>
      </c>
      <c r="D129" s="38" t="s">
        <v>243</v>
      </c>
      <c r="E129" s="39" t="s">
        <v>177</v>
      </c>
      <c r="F129" s="40">
        <v>17</v>
      </c>
      <c r="G129" s="41" t="s">
        <v>261</v>
      </c>
      <c r="H129" s="42">
        <v>2.8009259259259259E-3</v>
      </c>
      <c r="I129" s="136" t="s">
        <v>245</v>
      </c>
      <c r="J129" s="139" t="s">
        <v>183</v>
      </c>
      <c r="K129" s="43">
        <v>38303</v>
      </c>
      <c r="L129" s="44" t="s">
        <v>246</v>
      </c>
      <c r="M129" s="133" t="s">
        <v>177</v>
      </c>
      <c r="N129" s="46" t="s">
        <v>183</v>
      </c>
      <c r="O129" s="45">
        <v>2004</v>
      </c>
      <c r="P129" s="47">
        <f t="shared" si="4"/>
        <v>1</v>
      </c>
      <c r="Q129" s="48">
        <v>0</v>
      </c>
      <c r="R129" s="48">
        <v>0</v>
      </c>
      <c r="S129" s="48">
        <v>1</v>
      </c>
      <c r="T129" s="49">
        <v>0</v>
      </c>
      <c r="U129" s="50"/>
      <c r="V129" s="51"/>
      <c r="W129" s="410"/>
    </row>
    <row r="130" spans="2:23">
      <c r="B130" s="36" t="s">
        <v>18</v>
      </c>
      <c r="C130" s="37" t="s">
        <v>242</v>
      </c>
      <c r="D130" s="38" t="s">
        <v>243</v>
      </c>
      <c r="E130" s="39" t="s">
        <v>177</v>
      </c>
      <c r="F130" s="40">
        <v>18</v>
      </c>
      <c r="G130" s="41" t="s">
        <v>262</v>
      </c>
      <c r="H130" s="42">
        <v>3.0787037037037037E-3</v>
      </c>
      <c r="I130" s="136" t="s">
        <v>245</v>
      </c>
      <c r="J130" s="139" t="s">
        <v>183</v>
      </c>
      <c r="K130" s="43">
        <v>38303</v>
      </c>
      <c r="L130" s="44" t="s">
        <v>246</v>
      </c>
      <c r="M130" s="133" t="s">
        <v>177</v>
      </c>
      <c r="N130" s="46" t="s">
        <v>183</v>
      </c>
      <c r="O130" s="45">
        <v>2004</v>
      </c>
      <c r="P130" s="47">
        <f t="shared" si="4"/>
        <v>1</v>
      </c>
      <c r="Q130" s="48">
        <v>0</v>
      </c>
      <c r="R130" s="48">
        <v>1</v>
      </c>
      <c r="S130" s="48">
        <v>0</v>
      </c>
      <c r="T130" s="49">
        <v>0</v>
      </c>
      <c r="U130" s="50"/>
      <c r="V130" s="51"/>
      <c r="W130" s="410"/>
    </row>
    <row r="131" spans="2:23">
      <c r="B131" s="36" t="s">
        <v>18</v>
      </c>
      <c r="C131" s="37" t="s">
        <v>242</v>
      </c>
      <c r="D131" s="38" t="s">
        <v>243</v>
      </c>
      <c r="E131" s="39" t="s">
        <v>177</v>
      </c>
      <c r="F131" s="40">
        <v>19</v>
      </c>
      <c r="G131" s="41" t="s">
        <v>263</v>
      </c>
      <c r="H131" s="42">
        <v>3.4722222222222218E-4</v>
      </c>
      <c r="I131" s="136" t="s">
        <v>245</v>
      </c>
      <c r="J131" s="139" t="s">
        <v>183</v>
      </c>
      <c r="K131" s="43">
        <v>38303</v>
      </c>
      <c r="L131" s="44" t="s">
        <v>246</v>
      </c>
      <c r="M131" s="133" t="s">
        <v>177</v>
      </c>
      <c r="N131" s="46" t="s">
        <v>183</v>
      </c>
      <c r="O131" s="45">
        <v>2004</v>
      </c>
      <c r="P131" s="47" t="s">
        <v>40</v>
      </c>
      <c r="Q131" s="48" t="s">
        <v>40</v>
      </c>
      <c r="R131" s="48" t="s">
        <v>40</v>
      </c>
      <c r="S131" s="48" t="s">
        <v>40</v>
      </c>
      <c r="T131" s="49" t="s">
        <v>40</v>
      </c>
      <c r="U131" s="50"/>
      <c r="V131" s="51"/>
      <c r="W131" s="410"/>
    </row>
    <row r="132" spans="2:23">
      <c r="B132" s="36" t="s">
        <v>18</v>
      </c>
      <c r="C132" s="37" t="s">
        <v>242</v>
      </c>
      <c r="D132" s="38" t="s">
        <v>243</v>
      </c>
      <c r="E132" s="39" t="s">
        <v>177</v>
      </c>
      <c r="F132" s="40">
        <v>20</v>
      </c>
      <c r="G132" s="41" t="s">
        <v>264</v>
      </c>
      <c r="H132" s="42">
        <v>4.0277777777777777E-3</v>
      </c>
      <c r="I132" s="136" t="s">
        <v>245</v>
      </c>
      <c r="J132" s="139" t="s">
        <v>183</v>
      </c>
      <c r="K132" s="43">
        <v>38303</v>
      </c>
      <c r="L132" s="44" t="s">
        <v>246</v>
      </c>
      <c r="M132" s="133" t="s">
        <v>177</v>
      </c>
      <c r="N132" s="46" t="s">
        <v>183</v>
      </c>
      <c r="O132" s="45">
        <v>2004</v>
      </c>
      <c r="P132" s="47">
        <f>SUM(Q132:T132)</f>
        <v>1</v>
      </c>
      <c r="Q132" s="48">
        <v>0</v>
      </c>
      <c r="R132" s="48">
        <v>1</v>
      </c>
      <c r="S132" s="48">
        <v>0</v>
      </c>
      <c r="T132" s="49">
        <v>0</v>
      </c>
      <c r="U132" s="50"/>
      <c r="V132" s="51"/>
      <c r="W132" s="410"/>
    </row>
    <row r="133" spans="2:23">
      <c r="B133" s="57" t="s">
        <v>18</v>
      </c>
      <c r="C133" s="58" t="s">
        <v>265</v>
      </c>
      <c r="D133" s="59" t="s">
        <v>266</v>
      </c>
      <c r="E133" s="60" t="s">
        <v>177</v>
      </c>
      <c r="F133" s="61">
        <v>1</v>
      </c>
      <c r="G133" s="62" t="s">
        <v>244</v>
      </c>
      <c r="H133" s="63">
        <v>5.3240740740740744E-4</v>
      </c>
      <c r="I133" s="137" t="s">
        <v>267</v>
      </c>
      <c r="J133" s="140" t="s">
        <v>183</v>
      </c>
      <c r="K133" s="64">
        <v>38303</v>
      </c>
      <c r="L133" s="65" t="s">
        <v>268</v>
      </c>
      <c r="M133" s="134" t="s">
        <v>177</v>
      </c>
      <c r="N133" s="67" t="s">
        <v>183</v>
      </c>
      <c r="O133" s="66">
        <v>2004</v>
      </c>
      <c r="P133" s="68"/>
      <c r="Q133" s="69"/>
      <c r="R133" s="69"/>
      <c r="S133" s="69"/>
      <c r="T133" s="70"/>
      <c r="U133" s="71"/>
      <c r="V133" s="407"/>
      <c r="W133" s="410" t="s">
        <v>1497</v>
      </c>
    </row>
    <row r="134" spans="2:23">
      <c r="B134" s="36" t="s">
        <v>18</v>
      </c>
      <c r="C134" s="37" t="s">
        <v>265</v>
      </c>
      <c r="D134" s="38" t="s">
        <v>266</v>
      </c>
      <c r="E134" s="39" t="s">
        <v>177</v>
      </c>
      <c r="F134" s="40">
        <v>2</v>
      </c>
      <c r="G134" s="41" t="s">
        <v>247</v>
      </c>
      <c r="H134" s="42">
        <v>2.9282407407407408E-3</v>
      </c>
      <c r="I134" s="136" t="s">
        <v>267</v>
      </c>
      <c r="J134" s="139" t="s">
        <v>183</v>
      </c>
      <c r="K134" s="43">
        <v>38303</v>
      </c>
      <c r="L134" s="44" t="s">
        <v>268</v>
      </c>
      <c r="M134" s="133" t="s">
        <v>177</v>
      </c>
      <c r="N134" s="46" t="s">
        <v>183</v>
      </c>
      <c r="O134" s="45">
        <v>2004</v>
      </c>
      <c r="P134" s="47"/>
      <c r="Q134" s="48"/>
      <c r="R134" s="48"/>
      <c r="S134" s="48"/>
      <c r="T134" s="49"/>
      <c r="U134" s="50"/>
      <c r="V134" s="51"/>
      <c r="W134" s="410"/>
    </row>
    <row r="135" spans="2:23">
      <c r="B135" s="36" t="s">
        <v>18</v>
      </c>
      <c r="C135" s="37" t="s">
        <v>265</v>
      </c>
      <c r="D135" s="38" t="s">
        <v>266</v>
      </c>
      <c r="E135" s="39" t="s">
        <v>177</v>
      </c>
      <c r="F135" s="40">
        <v>3</v>
      </c>
      <c r="G135" s="41" t="s">
        <v>248</v>
      </c>
      <c r="H135" s="42">
        <v>1.8402777777777777E-3</v>
      </c>
      <c r="I135" s="136" t="s">
        <v>267</v>
      </c>
      <c r="J135" s="139" t="s">
        <v>183</v>
      </c>
      <c r="K135" s="43">
        <v>38303</v>
      </c>
      <c r="L135" s="44" t="s">
        <v>268</v>
      </c>
      <c r="M135" s="133" t="s">
        <v>177</v>
      </c>
      <c r="N135" s="46" t="s">
        <v>183</v>
      </c>
      <c r="O135" s="45">
        <v>2004</v>
      </c>
      <c r="P135" s="47"/>
      <c r="Q135" s="48"/>
      <c r="R135" s="48"/>
      <c r="S135" s="48"/>
      <c r="T135" s="49"/>
      <c r="U135" s="50"/>
      <c r="V135" s="51"/>
      <c r="W135" s="410"/>
    </row>
    <row r="136" spans="2:23">
      <c r="B136" s="36" t="s">
        <v>18</v>
      </c>
      <c r="C136" s="37" t="s">
        <v>265</v>
      </c>
      <c r="D136" s="38" t="s">
        <v>266</v>
      </c>
      <c r="E136" s="39" t="s">
        <v>177</v>
      </c>
      <c r="F136" s="40">
        <v>4</v>
      </c>
      <c r="G136" s="41" t="s">
        <v>249</v>
      </c>
      <c r="H136" s="42">
        <v>4.0046296296296297E-3</v>
      </c>
      <c r="I136" s="136" t="s">
        <v>267</v>
      </c>
      <c r="J136" s="139" t="s">
        <v>183</v>
      </c>
      <c r="K136" s="43">
        <v>38303</v>
      </c>
      <c r="L136" s="44" t="s">
        <v>268</v>
      </c>
      <c r="M136" s="133" t="s">
        <v>177</v>
      </c>
      <c r="N136" s="46" t="s">
        <v>183</v>
      </c>
      <c r="O136" s="45">
        <v>2004</v>
      </c>
      <c r="P136" s="47"/>
      <c r="Q136" s="48"/>
      <c r="R136" s="48"/>
      <c r="S136" s="48"/>
      <c r="T136" s="49"/>
      <c r="U136" s="50"/>
      <c r="V136" s="51"/>
      <c r="W136" s="410"/>
    </row>
    <row r="137" spans="2:23">
      <c r="B137" s="36" t="s">
        <v>18</v>
      </c>
      <c r="C137" s="37" t="s">
        <v>265</v>
      </c>
      <c r="D137" s="38" t="s">
        <v>266</v>
      </c>
      <c r="E137" s="39" t="s">
        <v>177</v>
      </c>
      <c r="F137" s="40">
        <v>5</v>
      </c>
      <c r="G137" s="41" t="s">
        <v>250</v>
      </c>
      <c r="H137" s="42">
        <v>3.3564814814814811E-3</v>
      </c>
      <c r="I137" s="136" t="s">
        <v>267</v>
      </c>
      <c r="J137" s="139" t="s">
        <v>183</v>
      </c>
      <c r="K137" s="43">
        <v>38303</v>
      </c>
      <c r="L137" s="44" t="s">
        <v>268</v>
      </c>
      <c r="M137" s="133" t="s">
        <v>177</v>
      </c>
      <c r="N137" s="46" t="s">
        <v>183</v>
      </c>
      <c r="O137" s="45">
        <v>2004</v>
      </c>
      <c r="P137" s="47"/>
      <c r="Q137" s="48"/>
      <c r="R137" s="48"/>
      <c r="S137" s="48"/>
      <c r="T137" s="49"/>
      <c r="U137" s="50"/>
      <c r="V137" s="51"/>
      <c r="W137" s="410"/>
    </row>
    <row r="138" spans="2:23">
      <c r="B138" s="36" t="s">
        <v>18</v>
      </c>
      <c r="C138" s="37" t="s">
        <v>265</v>
      </c>
      <c r="D138" s="38" t="s">
        <v>266</v>
      </c>
      <c r="E138" s="39" t="s">
        <v>177</v>
      </c>
      <c r="F138" s="40">
        <v>6</v>
      </c>
      <c r="G138" s="41" t="s">
        <v>251</v>
      </c>
      <c r="H138" s="42">
        <v>3.6689814814814814E-3</v>
      </c>
      <c r="I138" s="136" t="s">
        <v>267</v>
      </c>
      <c r="J138" s="139" t="s">
        <v>183</v>
      </c>
      <c r="K138" s="43">
        <v>38303</v>
      </c>
      <c r="L138" s="44" t="s">
        <v>268</v>
      </c>
      <c r="M138" s="133" t="s">
        <v>177</v>
      </c>
      <c r="N138" s="46" t="s">
        <v>183</v>
      </c>
      <c r="O138" s="45">
        <v>2004</v>
      </c>
      <c r="P138" s="47"/>
      <c r="Q138" s="48"/>
      <c r="R138" s="48"/>
      <c r="S138" s="48"/>
      <c r="T138" s="49"/>
      <c r="U138" s="50"/>
      <c r="V138" s="51"/>
      <c r="W138" s="410"/>
    </row>
    <row r="139" spans="2:23">
      <c r="B139" s="36" t="s">
        <v>18</v>
      </c>
      <c r="C139" s="37" t="s">
        <v>265</v>
      </c>
      <c r="D139" s="38" t="s">
        <v>266</v>
      </c>
      <c r="E139" s="39" t="s">
        <v>177</v>
      </c>
      <c r="F139" s="40">
        <v>7</v>
      </c>
      <c r="G139" s="41" t="s">
        <v>252</v>
      </c>
      <c r="H139" s="42">
        <v>2.8587962962962959E-3</v>
      </c>
      <c r="I139" s="136" t="s">
        <v>267</v>
      </c>
      <c r="J139" s="139" t="s">
        <v>183</v>
      </c>
      <c r="K139" s="43">
        <v>38303</v>
      </c>
      <c r="L139" s="44" t="s">
        <v>268</v>
      </c>
      <c r="M139" s="133" t="s">
        <v>177</v>
      </c>
      <c r="N139" s="46" t="s">
        <v>183</v>
      </c>
      <c r="O139" s="45">
        <v>2004</v>
      </c>
      <c r="P139" s="47"/>
      <c r="Q139" s="48"/>
      <c r="R139" s="48"/>
      <c r="S139" s="48"/>
      <c r="T139" s="49"/>
      <c r="U139" s="50"/>
      <c r="V139" s="51"/>
      <c r="W139" s="410"/>
    </row>
    <row r="140" spans="2:23">
      <c r="B140" s="36" t="s">
        <v>18</v>
      </c>
      <c r="C140" s="37" t="s">
        <v>265</v>
      </c>
      <c r="D140" s="38" t="s">
        <v>266</v>
      </c>
      <c r="E140" s="39" t="s">
        <v>177</v>
      </c>
      <c r="F140" s="40">
        <v>8</v>
      </c>
      <c r="G140" s="41" t="s">
        <v>253</v>
      </c>
      <c r="H140" s="42">
        <v>3.4953703703703705E-3</v>
      </c>
      <c r="I140" s="136" t="s">
        <v>267</v>
      </c>
      <c r="J140" s="139" t="s">
        <v>183</v>
      </c>
      <c r="K140" s="43">
        <v>38303</v>
      </c>
      <c r="L140" s="44" t="s">
        <v>268</v>
      </c>
      <c r="M140" s="133" t="s">
        <v>177</v>
      </c>
      <c r="N140" s="46" t="s">
        <v>183</v>
      </c>
      <c r="O140" s="45">
        <v>2004</v>
      </c>
      <c r="P140" s="47"/>
      <c r="Q140" s="48"/>
      <c r="R140" s="48"/>
      <c r="S140" s="48"/>
      <c r="T140" s="49"/>
      <c r="U140" s="50"/>
      <c r="V140" s="51"/>
      <c r="W140" s="410"/>
    </row>
    <row r="141" spans="2:23">
      <c r="B141" s="36" t="s">
        <v>18</v>
      </c>
      <c r="C141" s="37" t="s">
        <v>265</v>
      </c>
      <c r="D141" s="38" t="s">
        <v>266</v>
      </c>
      <c r="E141" s="39" t="s">
        <v>177</v>
      </c>
      <c r="F141" s="40">
        <v>9</v>
      </c>
      <c r="G141" s="41" t="s">
        <v>187</v>
      </c>
      <c r="H141" s="42">
        <v>3.7037037037037041E-4</v>
      </c>
      <c r="I141" s="136" t="s">
        <v>267</v>
      </c>
      <c r="J141" s="139" t="s">
        <v>183</v>
      </c>
      <c r="K141" s="43">
        <v>38303</v>
      </c>
      <c r="L141" s="44" t="s">
        <v>268</v>
      </c>
      <c r="M141" s="133" t="s">
        <v>177</v>
      </c>
      <c r="N141" s="46" t="s">
        <v>183</v>
      </c>
      <c r="O141" s="45">
        <v>2004</v>
      </c>
      <c r="P141" s="47"/>
      <c r="Q141" s="48"/>
      <c r="R141" s="48"/>
      <c r="S141" s="48"/>
      <c r="T141" s="49"/>
      <c r="U141" s="50"/>
      <c r="V141" s="51"/>
      <c r="W141" s="410"/>
    </row>
    <row r="142" spans="2:23">
      <c r="B142" s="36" t="s">
        <v>18</v>
      </c>
      <c r="C142" s="37" t="s">
        <v>265</v>
      </c>
      <c r="D142" s="38" t="s">
        <v>266</v>
      </c>
      <c r="E142" s="39" t="s">
        <v>177</v>
      </c>
      <c r="F142" s="40">
        <v>10</v>
      </c>
      <c r="G142" s="41" t="s">
        <v>254</v>
      </c>
      <c r="H142" s="42">
        <v>3.6226851851851854E-3</v>
      </c>
      <c r="I142" s="136" t="s">
        <v>267</v>
      </c>
      <c r="J142" s="139" t="s">
        <v>183</v>
      </c>
      <c r="K142" s="43">
        <v>38303</v>
      </c>
      <c r="L142" s="44" t="s">
        <v>268</v>
      </c>
      <c r="M142" s="133" t="s">
        <v>177</v>
      </c>
      <c r="N142" s="46" t="s">
        <v>183</v>
      </c>
      <c r="O142" s="45">
        <v>2004</v>
      </c>
      <c r="P142" s="47"/>
      <c r="Q142" s="48"/>
      <c r="R142" s="48"/>
      <c r="S142" s="48"/>
      <c r="T142" s="49"/>
      <c r="U142" s="50"/>
      <c r="V142" s="51"/>
      <c r="W142" s="410"/>
    </row>
    <row r="143" spans="2:23">
      <c r="B143" s="36" t="s">
        <v>18</v>
      </c>
      <c r="C143" s="37" t="s">
        <v>265</v>
      </c>
      <c r="D143" s="38" t="s">
        <v>266</v>
      </c>
      <c r="E143" s="39" t="s">
        <v>177</v>
      </c>
      <c r="F143" s="40">
        <v>11</v>
      </c>
      <c r="G143" s="41" t="s">
        <v>255</v>
      </c>
      <c r="H143" s="42">
        <v>3.0787037037037037E-3</v>
      </c>
      <c r="I143" s="136" t="s">
        <v>267</v>
      </c>
      <c r="J143" s="139" t="s">
        <v>183</v>
      </c>
      <c r="K143" s="43">
        <v>38303</v>
      </c>
      <c r="L143" s="44" t="s">
        <v>268</v>
      </c>
      <c r="M143" s="133" t="s">
        <v>177</v>
      </c>
      <c r="N143" s="46" t="s">
        <v>183</v>
      </c>
      <c r="O143" s="45">
        <v>2004</v>
      </c>
      <c r="P143" s="47"/>
      <c r="Q143" s="48"/>
      <c r="R143" s="48"/>
      <c r="S143" s="48"/>
      <c r="T143" s="49"/>
      <c r="U143" s="50"/>
      <c r="V143" s="51"/>
      <c r="W143" s="410"/>
    </row>
    <row r="144" spans="2:23">
      <c r="B144" s="36" t="s">
        <v>18</v>
      </c>
      <c r="C144" s="37" t="s">
        <v>265</v>
      </c>
      <c r="D144" s="38" t="s">
        <v>266</v>
      </c>
      <c r="E144" s="39" t="s">
        <v>177</v>
      </c>
      <c r="F144" s="40">
        <v>12</v>
      </c>
      <c r="G144" s="41" t="s">
        <v>256</v>
      </c>
      <c r="H144" s="42">
        <v>7.7546296296296293E-4</v>
      </c>
      <c r="I144" s="136" t="s">
        <v>267</v>
      </c>
      <c r="J144" s="139" t="s">
        <v>183</v>
      </c>
      <c r="K144" s="43">
        <v>38303</v>
      </c>
      <c r="L144" s="44" t="s">
        <v>268</v>
      </c>
      <c r="M144" s="133" t="s">
        <v>177</v>
      </c>
      <c r="N144" s="46" t="s">
        <v>183</v>
      </c>
      <c r="O144" s="45">
        <v>2004</v>
      </c>
      <c r="P144" s="47"/>
      <c r="Q144" s="48"/>
      <c r="R144" s="48"/>
      <c r="S144" s="48"/>
      <c r="T144" s="49"/>
      <c r="U144" s="50"/>
      <c r="V144" s="51"/>
      <c r="W144" s="410"/>
    </row>
    <row r="145" spans="2:23">
      <c r="B145" s="36" t="s">
        <v>18</v>
      </c>
      <c r="C145" s="37" t="s">
        <v>265</v>
      </c>
      <c r="D145" s="38" t="s">
        <v>266</v>
      </c>
      <c r="E145" s="39" t="s">
        <v>177</v>
      </c>
      <c r="F145" s="40">
        <v>13</v>
      </c>
      <c r="G145" s="41" t="s">
        <v>257</v>
      </c>
      <c r="H145" s="42">
        <v>2.8703703703703708E-3</v>
      </c>
      <c r="I145" s="136" t="s">
        <v>267</v>
      </c>
      <c r="J145" s="139" t="s">
        <v>183</v>
      </c>
      <c r="K145" s="43">
        <v>38303</v>
      </c>
      <c r="L145" s="44" t="s">
        <v>268</v>
      </c>
      <c r="M145" s="133" t="s">
        <v>177</v>
      </c>
      <c r="N145" s="46" t="s">
        <v>183</v>
      </c>
      <c r="O145" s="45">
        <v>2004</v>
      </c>
      <c r="P145" s="47"/>
      <c r="Q145" s="48"/>
      <c r="R145" s="48"/>
      <c r="S145" s="48"/>
      <c r="T145" s="49"/>
      <c r="U145" s="50"/>
      <c r="V145" s="51"/>
      <c r="W145" s="410"/>
    </row>
    <row r="146" spans="2:23">
      <c r="B146" s="36" t="s">
        <v>18</v>
      </c>
      <c r="C146" s="37" t="s">
        <v>265</v>
      </c>
      <c r="D146" s="38" t="s">
        <v>266</v>
      </c>
      <c r="E146" s="39" t="s">
        <v>177</v>
      </c>
      <c r="F146" s="40">
        <v>14</v>
      </c>
      <c r="G146" s="41" t="s">
        <v>258</v>
      </c>
      <c r="H146" s="42">
        <v>3.0671296296296297E-3</v>
      </c>
      <c r="I146" s="136" t="s">
        <v>267</v>
      </c>
      <c r="J146" s="139" t="s">
        <v>183</v>
      </c>
      <c r="K146" s="43">
        <v>38303</v>
      </c>
      <c r="L146" s="44" t="s">
        <v>268</v>
      </c>
      <c r="M146" s="133" t="s">
        <v>177</v>
      </c>
      <c r="N146" s="46" t="s">
        <v>183</v>
      </c>
      <c r="O146" s="45">
        <v>2004</v>
      </c>
      <c r="P146" s="47"/>
      <c r="Q146" s="48"/>
      <c r="R146" s="48"/>
      <c r="S146" s="48"/>
      <c r="T146" s="49"/>
      <c r="U146" s="50"/>
      <c r="V146" s="51"/>
      <c r="W146" s="410"/>
    </row>
    <row r="147" spans="2:23">
      <c r="B147" s="36" t="s">
        <v>18</v>
      </c>
      <c r="C147" s="37" t="s">
        <v>265</v>
      </c>
      <c r="D147" s="38" t="s">
        <v>266</v>
      </c>
      <c r="E147" s="39" t="s">
        <v>177</v>
      </c>
      <c r="F147" s="40">
        <v>15</v>
      </c>
      <c r="G147" s="41" t="s">
        <v>259</v>
      </c>
      <c r="H147" s="42">
        <v>3.5879629629629634E-3</v>
      </c>
      <c r="I147" s="136" t="s">
        <v>267</v>
      </c>
      <c r="J147" s="139" t="s">
        <v>183</v>
      </c>
      <c r="K147" s="43">
        <v>38303</v>
      </c>
      <c r="L147" s="44" t="s">
        <v>268</v>
      </c>
      <c r="M147" s="133" t="s">
        <v>177</v>
      </c>
      <c r="N147" s="46" t="s">
        <v>183</v>
      </c>
      <c r="O147" s="45">
        <v>2004</v>
      </c>
      <c r="P147" s="47"/>
      <c r="Q147" s="48"/>
      <c r="R147" s="48"/>
      <c r="S147" s="48"/>
      <c r="T147" s="49"/>
      <c r="U147" s="50"/>
      <c r="V147" s="51"/>
      <c r="W147" s="410"/>
    </row>
    <row r="148" spans="2:23">
      <c r="B148" s="36" t="s">
        <v>18</v>
      </c>
      <c r="C148" s="37" t="s">
        <v>265</v>
      </c>
      <c r="D148" s="38" t="s">
        <v>266</v>
      </c>
      <c r="E148" s="39" t="s">
        <v>177</v>
      </c>
      <c r="F148" s="40">
        <v>16</v>
      </c>
      <c r="G148" s="41" t="s">
        <v>260</v>
      </c>
      <c r="H148" s="42">
        <v>2.8935185185185188E-3</v>
      </c>
      <c r="I148" s="136" t="s">
        <v>267</v>
      </c>
      <c r="J148" s="139" t="s">
        <v>183</v>
      </c>
      <c r="K148" s="43">
        <v>38303</v>
      </c>
      <c r="L148" s="44" t="s">
        <v>268</v>
      </c>
      <c r="M148" s="133" t="s">
        <v>177</v>
      </c>
      <c r="N148" s="46" t="s">
        <v>183</v>
      </c>
      <c r="O148" s="45">
        <v>2004</v>
      </c>
      <c r="P148" s="47"/>
      <c r="Q148" s="48"/>
      <c r="R148" s="48"/>
      <c r="S148" s="48"/>
      <c r="T148" s="49"/>
      <c r="U148" s="50"/>
      <c r="V148" s="51"/>
      <c r="W148" s="410"/>
    </row>
    <row r="149" spans="2:23">
      <c r="B149" s="36" t="s">
        <v>18</v>
      </c>
      <c r="C149" s="37" t="s">
        <v>265</v>
      </c>
      <c r="D149" s="38" t="s">
        <v>266</v>
      </c>
      <c r="E149" s="39" t="s">
        <v>177</v>
      </c>
      <c r="F149" s="40">
        <v>17</v>
      </c>
      <c r="G149" s="41" t="s">
        <v>269</v>
      </c>
      <c r="H149" s="42">
        <v>2.8124999999999999E-3</v>
      </c>
      <c r="I149" s="136" t="s">
        <v>267</v>
      </c>
      <c r="J149" s="139" t="s">
        <v>183</v>
      </c>
      <c r="K149" s="43">
        <v>38303</v>
      </c>
      <c r="L149" s="44" t="s">
        <v>268</v>
      </c>
      <c r="M149" s="133" t="s">
        <v>177</v>
      </c>
      <c r="N149" s="46" t="s">
        <v>183</v>
      </c>
      <c r="O149" s="45">
        <v>2004</v>
      </c>
      <c r="P149" s="47"/>
      <c r="Q149" s="48"/>
      <c r="R149" s="48"/>
      <c r="S149" s="48"/>
      <c r="T149" s="49"/>
      <c r="U149" s="50"/>
      <c r="V149" s="51"/>
      <c r="W149" s="410"/>
    </row>
    <row r="150" spans="2:23">
      <c r="B150" s="36" t="s">
        <v>18</v>
      </c>
      <c r="C150" s="37" t="s">
        <v>265</v>
      </c>
      <c r="D150" s="38" t="s">
        <v>266</v>
      </c>
      <c r="E150" s="39" t="s">
        <v>177</v>
      </c>
      <c r="F150" s="40">
        <v>18</v>
      </c>
      <c r="G150" s="41" t="s">
        <v>262</v>
      </c>
      <c r="H150" s="42">
        <v>2.9513888888888892E-3</v>
      </c>
      <c r="I150" s="136" t="s">
        <v>267</v>
      </c>
      <c r="J150" s="139" t="s">
        <v>183</v>
      </c>
      <c r="K150" s="43">
        <v>38303</v>
      </c>
      <c r="L150" s="44" t="s">
        <v>268</v>
      </c>
      <c r="M150" s="133" t="s">
        <v>177</v>
      </c>
      <c r="N150" s="46" t="s">
        <v>183</v>
      </c>
      <c r="O150" s="45">
        <v>2004</v>
      </c>
      <c r="P150" s="47"/>
      <c r="Q150" s="48"/>
      <c r="R150" s="48"/>
      <c r="S150" s="48"/>
      <c r="T150" s="49"/>
      <c r="U150" s="50"/>
      <c r="V150" s="51"/>
      <c r="W150" s="410"/>
    </row>
    <row r="151" spans="2:23">
      <c r="B151" s="36" t="s">
        <v>18</v>
      </c>
      <c r="C151" s="37" t="s">
        <v>265</v>
      </c>
      <c r="D151" s="38" t="s">
        <v>266</v>
      </c>
      <c r="E151" s="39" t="s">
        <v>177</v>
      </c>
      <c r="F151" s="40">
        <v>19</v>
      </c>
      <c r="G151" s="41" t="s">
        <v>263</v>
      </c>
      <c r="H151" s="42">
        <v>3.4722222222222218E-4</v>
      </c>
      <c r="I151" s="136" t="s">
        <v>267</v>
      </c>
      <c r="J151" s="139" t="s">
        <v>183</v>
      </c>
      <c r="K151" s="43">
        <v>38303</v>
      </c>
      <c r="L151" s="44" t="s">
        <v>268</v>
      </c>
      <c r="M151" s="133" t="s">
        <v>177</v>
      </c>
      <c r="N151" s="46" t="s">
        <v>183</v>
      </c>
      <c r="O151" s="45">
        <v>2004</v>
      </c>
      <c r="P151" s="47"/>
      <c r="Q151" s="48"/>
      <c r="R151" s="48"/>
      <c r="S151" s="48"/>
      <c r="T151" s="49"/>
      <c r="U151" s="50"/>
      <c r="V151" s="51"/>
      <c r="W151" s="410"/>
    </row>
    <row r="152" spans="2:23">
      <c r="B152" s="36" t="s">
        <v>18</v>
      </c>
      <c r="C152" s="37" t="s">
        <v>265</v>
      </c>
      <c r="D152" s="38" t="s">
        <v>266</v>
      </c>
      <c r="E152" s="39" t="s">
        <v>177</v>
      </c>
      <c r="F152" s="40">
        <v>20</v>
      </c>
      <c r="G152" s="41" t="s">
        <v>270</v>
      </c>
      <c r="H152" s="42">
        <v>3.6111111111111114E-3</v>
      </c>
      <c r="I152" s="136" t="s">
        <v>267</v>
      </c>
      <c r="J152" s="139" t="s">
        <v>183</v>
      </c>
      <c r="K152" s="43">
        <v>38303</v>
      </c>
      <c r="L152" s="44" t="s">
        <v>268</v>
      </c>
      <c r="M152" s="133" t="s">
        <v>177</v>
      </c>
      <c r="N152" s="46" t="s">
        <v>183</v>
      </c>
      <c r="O152" s="45">
        <v>2004</v>
      </c>
      <c r="P152" s="47"/>
      <c r="Q152" s="48"/>
      <c r="R152" s="48"/>
      <c r="S152" s="48"/>
      <c r="T152" s="49"/>
      <c r="U152" s="50"/>
      <c r="V152" s="51"/>
      <c r="W152" s="410"/>
    </row>
    <row r="153" spans="2:23">
      <c r="B153" s="57" t="s">
        <v>18</v>
      </c>
      <c r="C153" s="58" t="s">
        <v>265</v>
      </c>
      <c r="D153" s="59" t="s">
        <v>266</v>
      </c>
      <c r="E153" s="60" t="s">
        <v>177</v>
      </c>
      <c r="F153" s="61">
        <v>1</v>
      </c>
      <c r="G153" s="62" t="s">
        <v>271</v>
      </c>
      <c r="H153" s="63">
        <v>3.1944444444444442E-3</v>
      </c>
      <c r="I153" s="137" t="s">
        <v>267</v>
      </c>
      <c r="J153" s="140" t="s">
        <v>183</v>
      </c>
      <c r="K153" s="64">
        <v>38303</v>
      </c>
      <c r="L153" s="65" t="s">
        <v>268</v>
      </c>
      <c r="M153" s="134" t="s">
        <v>177</v>
      </c>
      <c r="N153" s="67" t="s">
        <v>183</v>
      </c>
      <c r="O153" s="66">
        <v>2004</v>
      </c>
      <c r="P153" s="68"/>
      <c r="Q153" s="69"/>
      <c r="R153" s="69"/>
      <c r="S153" s="69"/>
      <c r="T153" s="70"/>
      <c r="U153" s="71"/>
      <c r="V153" s="407"/>
      <c r="W153" s="410" t="s">
        <v>1497</v>
      </c>
    </row>
    <row r="154" spans="2:23">
      <c r="B154" s="36" t="s">
        <v>18</v>
      </c>
      <c r="C154" s="37" t="s">
        <v>265</v>
      </c>
      <c r="D154" s="38" t="s">
        <v>266</v>
      </c>
      <c r="E154" s="39" t="s">
        <v>177</v>
      </c>
      <c r="F154" s="40">
        <v>2</v>
      </c>
      <c r="G154" s="41" t="s">
        <v>272</v>
      </c>
      <c r="H154" s="42">
        <v>3.2754629629629631E-3</v>
      </c>
      <c r="I154" s="136" t="s">
        <v>267</v>
      </c>
      <c r="J154" s="139" t="s">
        <v>183</v>
      </c>
      <c r="K154" s="43">
        <v>38303</v>
      </c>
      <c r="L154" s="44" t="s">
        <v>268</v>
      </c>
      <c r="M154" s="133" t="s">
        <v>177</v>
      </c>
      <c r="N154" s="46" t="s">
        <v>183</v>
      </c>
      <c r="O154" s="45">
        <v>2004</v>
      </c>
      <c r="P154" s="47"/>
      <c r="Q154" s="48"/>
      <c r="R154" s="48"/>
      <c r="S154" s="48"/>
      <c r="T154" s="49"/>
      <c r="U154" s="50"/>
      <c r="V154" s="51"/>
      <c r="W154" s="410"/>
    </row>
    <row r="155" spans="2:23">
      <c r="B155" s="36" t="s">
        <v>18</v>
      </c>
      <c r="C155" s="37" t="s">
        <v>265</v>
      </c>
      <c r="D155" s="38" t="s">
        <v>266</v>
      </c>
      <c r="E155" s="39" t="s">
        <v>177</v>
      </c>
      <c r="F155" s="40">
        <v>3</v>
      </c>
      <c r="G155" s="41" t="s">
        <v>273</v>
      </c>
      <c r="H155" s="42">
        <v>1.9560185185185184E-3</v>
      </c>
      <c r="I155" s="136" t="s">
        <v>267</v>
      </c>
      <c r="J155" s="139" t="s">
        <v>183</v>
      </c>
      <c r="K155" s="43">
        <v>38303</v>
      </c>
      <c r="L155" s="44" t="s">
        <v>268</v>
      </c>
      <c r="M155" s="133" t="s">
        <v>177</v>
      </c>
      <c r="N155" s="46" t="s">
        <v>183</v>
      </c>
      <c r="O155" s="45">
        <v>2004</v>
      </c>
      <c r="P155" s="47"/>
      <c r="Q155" s="48"/>
      <c r="R155" s="48"/>
      <c r="S155" s="48"/>
      <c r="T155" s="49"/>
      <c r="U155" s="50"/>
      <c r="V155" s="51"/>
      <c r="W155" s="410"/>
    </row>
    <row r="156" spans="2:23">
      <c r="B156" s="57" t="s">
        <v>18</v>
      </c>
      <c r="C156" s="58" t="s">
        <v>274</v>
      </c>
      <c r="D156" s="59" t="s">
        <v>275</v>
      </c>
      <c r="E156" s="60" t="s">
        <v>177</v>
      </c>
      <c r="F156" s="61">
        <v>1</v>
      </c>
      <c r="G156" s="62" t="s">
        <v>276</v>
      </c>
      <c r="H156" s="63">
        <v>6.4814814814814813E-4</v>
      </c>
      <c r="I156" s="137" t="s">
        <v>277</v>
      </c>
      <c r="J156" s="140" t="s">
        <v>183</v>
      </c>
      <c r="K156" s="64">
        <v>39056</v>
      </c>
      <c r="L156" s="65" t="s">
        <v>278</v>
      </c>
      <c r="M156" s="134" t="s">
        <v>177</v>
      </c>
      <c r="N156" s="67" t="s">
        <v>183</v>
      </c>
      <c r="O156" s="66">
        <v>2006</v>
      </c>
      <c r="P156" s="68"/>
      <c r="Q156" s="69"/>
      <c r="R156" s="69"/>
      <c r="S156" s="69"/>
      <c r="T156" s="70"/>
      <c r="U156" s="71"/>
      <c r="V156" s="407"/>
      <c r="W156" s="410" t="s">
        <v>1497</v>
      </c>
    </row>
    <row r="157" spans="2:23">
      <c r="B157" s="36" t="s">
        <v>18</v>
      </c>
      <c r="C157" s="37" t="s">
        <v>274</v>
      </c>
      <c r="D157" s="38" t="s">
        <v>275</v>
      </c>
      <c r="E157" s="39" t="s">
        <v>177</v>
      </c>
      <c r="F157" s="40">
        <v>2</v>
      </c>
      <c r="G157" s="41" t="s">
        <v>279</v>
      </c>
      <c r="H157" s="42">
        <v>2.7662037037037034E-3</v>
      </c>
      <c r="I157" s="136" t="s">
        <v>277</v>
      </c>
      <c r="J157" s="139" t="s">
        <v>183</v>
      </c>
      <c r="K157" s="43">
        <v>39056</v>
      </c>
      <c r="L157" s="44" t="s">
        <v>278</v>
      </c>
      <c r="M157" s="133" t="s">
        <v>177</v>
      </c>
      <c r="N157" s="46" t="s">
        <v>183</v>
      </c>
      <c r="O157" s="45">
        <v>2006</v>
      </c>
      <c r="P157" s="47"/>
      <c r="Q157" s="48"/>
      <c r="R157" s="48"/>
      <c r="S157" s="48"/>
      <c r="T157" s="49"/>
      <c r="U157" s="50"/>
      <c r="V157" s="51"/>
      <c r="W157" s="410"/>
    </row>
    <row r="158" spans="2:23">
      <c r="B158" s="36" t="s">
        <v>18</v>
      </c>
      <c r="C158" s="37" t="s">
        <v>274</v>
      </c>
      <c r="D158" s="38" t="s">
        <v>275</v>
      </c>
      <c r="E158" s="39" t="s">
        <v>177</v>
      </c>
      <c r="F158" s="40">
        <v>3</v>
      </c>
      <c r="G158" s="41" t="s">
        <v>280</v>
      </c>
      <c r="H158" s="42">
        <v>1.6782407407407406E-3</v>
      </c>
      <c r="I158" s="136" t="s">
        <v>277</v>
      </c>
      <c r="J158" s="139" t="s">
        <v>183</v>
      </c>
      <c r="K158" s="43">
        <v>39056</v>
      </c>
      <c r="L158" s="44" t="s">
        <v>278</v>
      </c>
      <c r="M158" s="133" t="s">
        <v>177</v>
      </c>
      <c r="N158" s="46" t="s">
        <v>183</v>
      </c>
      <c r="O158" s="45">
        <v>2006</v>
      </c>
      <c r="P158" s="47"/>
      <c r="Q158" s="48"/>
      <c r="R158" s="48"/>
      <c r="S158" s="48"/>
      <c r="T158" s="49"/>
      <c r="U158" s="50"/>
      <c r="V158" s="51"/>
      <c r="W158" s="410"/>
    </row>
    <row r="159" spans="2:23">
      <c r="B159" s="36" t="s">
        <v>18</v>
      </c>
      <c r="C159" s="37" t="s">
        <v>274</v>
      </c>
      <c r="D159" s="38" t="s">
        <v>275</v>
      </c>
      <c r="E159" s="39" t="s">
        <v>177</v>
      </c>
      <c r="F159" s="40">
        <v>4</v>
      </c>
      <c r="G159" s="41" t="s">
        <v>281</v>
      </c>
      <c r="H159" s="42">
        <v>1.5046296296296296E-3</v>
      </c>
      <c r="I159" s="136" t="s">
        <v>277</v>
      </c>
      <c r="J159" s="139" t="s">
        <v>183</v>
      </c>
      <c r="K159" s="43">
        <v>39056</v>
      </c>
      <c r="L159" s="44" t="s">
        <v>278</v>
      </c>
      <c r="M159" s="133" t="s">
        <v>177</v>
      </c>
      <c r="N159" s="46" t="s">
        <v>183</v>
      </c>
      <c r="O159" s="45">
        <v>2006</v>
      </c>
      <c r="P159" s="47"/>
      <c r="Q159" s="48"/>
      <c r="R159" s="48"/>
      <c r="S159" s="48"/>
      <c r="T159" s="49"/>
      <c r="U159" s="50"/>
      <c r="V159" s="51"/>
      <c r="W159" s="410"/>
    </row>
    <row r="160" spans="2:23">
      <c r="B160" s="36" t="s">
        <v>18</v>
      </c>
      <c r="C160" s="37" t="s">
        <v>274</v>
      </c>
      <c r="D160" s="38" t="s">
        <v>275</v>
      </c>
      <c r="E160" s="39" t="s">
        <v>177</v>
      </c>
      <c r="F160" s="40">
        <v>5</v>
      </c>
      <c r="G160" s="41" t="s">
        <v>282</v>
      </c>
      <c r="H160" s="42">
        <v>3.1134259259259262E-3</v>
      </c>
      <c r="I160" s="136" t="s">
        <v>277</v>
      </c>
      <c r="J160" s="139" t="s">
        <v>183</v>
      </c>
      <c r="K160" s="43">
        <v>39056</v>
      </c>
      <c r="L160" s="44" t="s">
        <v>278</v>
      </c>
      <c r="M160" s="133" t="s">
        <v>177</v>
      </c>
      <c r="N160" s="46" t="s">
        <v>183</v>
      </c>
      <c r="O160" s="45">
        <v>2006</v>
      </c>
      <c r="P160" s="47"/>
      <c r="Q160" s="48"/>
      <c r="R160" s="48"/>
      <c r="S160" s="48"/>
      <c r="T160" s="49"/>
      <c r="U160" s="50"/>
      <c r="V160" s="51"/>
      <c r="W160" s="410"/>
    </row>
    <row r="161" spans="2:23">
      <c r="B161" s="36" t="s">
        <v>18</v>
      </c>
      <c r="C161" s="37" t="s">
        <v>274</v>
      </c>
      <c r="D161" s="38" t="s">
        <v>275</v>
      </c>
      <c r="E161" s="39" t="s">
        <v>177</v>
      </c>
      <c r="F161" s="40">
        <v>6</v>
      </c>
      <c r="G161" s="41" t="s">
        <v>283</v>
      </c>
      <c r="H161" s="42">
        <v>2.0486111111111113E-3</v>
      </c>
      <c r="I161" s="136" t="s">
        <v>277</v>
      </c>
      <c r="J161" s="139" t="s">
        <v>183</v>
      </c>
      <c r="K161" s="43">
        <v>39056</v>
      </c>
      <c r="L161" s="44" t="s">
        <v>278</v>
      </c>
      <c r="M161" s="133" t="s">
        <v>177</v>
      </c>
      <c r="N161" s="46" t="s">
        <v>183</v>
      </c>
      <c r="O161" s="45">
        <v>2006</v>
      </c>
      <c r="P161" s="47"/>
      <c r="Q161" s="48"/>
      <c r="R161" s="48"/>
      <c r="S161" s="48"/>
      <c r="T161" s="49"/>
      <c r="U161" s="50"/>
      <c r="V161" s="51"/>
      <c r="W161" s="410"/>
    </row>
    <row r="162" spans="2:23">
      <c r="B162" s="36" t="s">
        <v>18</v>
      </c>
      <c r="C162" s="37" t="s">
        <v>274</v>
      </c>
      <c r="D162" s="38" t="s">
        <v>275</v>
      </c>
      <c r="E162" s="39" t="s">
        <v>177</v>
      </c>
      <c r="F162" s="40">
        <v>7</v>
      </c>
      <c r="G162" s="41" t="s">
        <v>284</v>
      </c>
      <c r="H162" s="42">
        <v>2.9745370370370373E-3</v>
      </c>
      <c r="I162" s="136" t="s">
        <v>277</v>
      </c>
      <c r="J162" s="139" t="s">
        <v>183</v>
      </c>
      <c r="K162" s="43">
        <v>39056</v>
      </c>
      <c r="L162" s="44" t="s">
        <v>278</v>
      </c>
      <c r="M162" s="133" t="s">
        <v>177</v>
      </c>
      <c r="N162" s="46" t="s">
        <v>183</v>
      </c>
      <c r="O162" s="45">
        <v>2006</v>
      </c>
      <c r="P162" s="47"/>
      <c r="Q162" s="48"/>
      <c r="R162" s="48"/>
      <c r="S162" s="48"/>
      <c r="T162" s="49"/>
      <c r="U162" s="50"/>
      <c r="V162" s="51"/>
      <c r="W162" s="410"/>
    </row>
    <row r="163" spans="2:23">
      <c r="B163" s="36" t="s">
        <v>18</v>
      </c>
      <c r="C163" s="37" t="s">
        <v>274</v>
      </c>
      <c r="D163" s="38" t="s">
        <v>275</v>
      </c>
      <c r="E163" s="39" t="s">
        <v>177</v>
      </c>
      <c r="F163" s="40">
        <v>8</v>
      </c>
      <c r="G163" s="41" t="s">
        <v>285</v>
      </c>
      <c r="H163" s="42">
        <v>2.7083333333333334E-3</v>
      </c>
      <c r="I163" s="136" t="s">
        <v>277</v>
      </c>
      <c r="J163" s="139" t="s">
        <v>183</v>
      </c>
      <c r="K163" s="43">
        <v>39056</v>
      </c>
      <c r="L163" s="44" t="s">
        <v>278</v>
      </c>
      <c r="M163" s="133" t="s">
        <v>177</v>
      </c>
      <c r="N163" s="46" t="s">
        <v>183</v>
      </c>
      <c r="O163" s="45">
        <v>2006</v>
      </c>
      <c r="P163" s="47"/>
      <c r="Q163" s="48"/>
      <c r="R163" s="48"/>
      <c r="S163" s="48"/>
      <c r="T163" s="49"/>
      <c r="U163" s="50"/>
      <c r="V163" s="51"/>
      <c r="W163" s="410"/>
    </row>
    <row r="164" spans="2:23">
      <c r="B164" s="36" t="s">
        <v>18</v>
      </c>
      <c r="C164" s="37" t="s">
        <v>274</v>
      </c>
      <c r="D164" s="38" t="s">
        <v>275</v>
      </c>
      <c r="E164" s="39" t="s">
        <v>177</v>
      </c>
      <c r="F164" s="40">
        <v>9</v>
      </c>
      <c r="G164" s="41" t="s">
        <v>286</v>
      </c>
      <c r="H164" s="42">
        <v>6.7129629629629635E-4</v>
      </c>
      <c r="I164" s="136" t="s">
        <v>277</v>
      </c>
      <c r="J164" s="139" t="s">
        <v>183</v>
      </c>
      <c r="K164" s="43">
        <v>39056</v>
      </c>
      <c r="L164" s="44" t="s">
        <v>278</v>
      </c>
      <c r="M164" s="133" t="s">
        <v>177</v>
      </c>
      <c r="N164" s="46" t="s">
        <v>183</v>
      </c>
      <c r="O164" s="45">
        <v>2006</v>
      </c>
      <c r="P164" s="47"/>
      <c r="Q164" s="48"/>
      <c r="R164" s="48"/>
      <c r="S164" s="48"/>
      <c r="T164" s="49"/>
      <c r="U164" s="50"/>
      <c r="V164" s="51"/>
      <c r="W164" s="410"/>
    </row>
    <row r="165" spans="2:23">
      <c r="B165" s="36" t="s">
        <v>18</v>
      </c>
      <c r="C165" s="37" t="s">
        <v>274</v>
      </c>
      <c r="D165" s="38" t="s">
        <v>275</v>
      </c>
      <c r="E165" s="39" t="s">
        <v>177</v>
      </c>
      <c r="F165" s="40">
        <v>10</v>
      </c>
      <c r="G165" s="41" t="s">
        <v>287</v>
      </c>
      <c r="H165" s="42">
        <v>1.9444444444444442E-3</v>
      </c>
      <c r="I165" s="136" t="s">
        <v>277</v>
      </c>
      <c r="J165" s="139" t="s">
        <v>183</v>
      </c>
      <c r="K165" s="43">
        <v>39056</v>
      </c>
      <c r="L165" s="44" t="s">
        <v>278</v>
      </c>
      <c r="M165" s="133" t="s">
        <v>177</v>
      </c>
      <c r="N165" s="46" t="s">
        <v>183</v>
      </c>
      <c r="O165" s="45">
        <v>2006</v>
      </c>
      <c r="P165" s="47"/>
      <c r="Q165" s="48"/>
      <c r="R165" s="48"/>
      <c r="S165" s="48"/>
      <c r="T165" s="49"/>
      <c r="U165" s="50"/>
      <c r="V165" s="51"/>
      <c r="W165" s="410"/>
    </row>
    <row r="166" spans="2:23">
      <c r="B166" s="36" t="s">
        <v>18</v>
      </c>
      <c r="C166" s="37" t="s">
        <v>274</v>
      </c>
      <c r="D166" s="38" t="s">
        <v>275</v>
      </c>
      <c r="E166" s="39" t="s">
        <v>177</v>
      </c>
      <c r="F166" s="40">
        <v>11</v>
      </c>
      <c r="G166" s="41" t="s">
        <v>288</v>
      </c>
      <c r="H166" s="42">
        <v>2.8356481481481479E-3</v>
      </c>
      <c r="I166" s="136" t="s">
        <v>277</v>
      </c>
      <c r="J166" s="139" t="s">
        <v>183</v>
      </c>
      <c r="K166" s="43">
        <v>39056</v>
      </c>
      <c r="L166" s="44" t="s">
        <v>278</v>
      </c>
      <c r="M166" s="133" t="s">
        <v>177</v>
      </c>
      <c r="N166" s="46" t="s">
        <v>183</v>
      </c>
      <c r="O166" s="45">
        <v>2006</v>
      </c>
      <c r="P166" s="47"/>
      <c r="Q166" s="48"/>
      <c r="R166" s="48"/>
      <c r="S166" s="48"/>
      <c r="T166" s="49"/>
      <c r="U166" s="50"/>
      <c r="V166" s="51"/>
      <c r="W166" s="410"/>
    </row>
    <row r="167" spans="2:23">
      <c r="B167" s="36" t="s">
        <v>18</v>
      </c>
      <c r="C167" s="37" t="s">
        <v>274</v>
      </c>
      <c r="D167" s="38" t="s">
        <v>275</v>
      </c>
      <c r="E167" s="39" t="s">
        <v>177</v>
      </c>
      <c r="F167" s="40">
        <v>12</v>
      </c>
      <c r="G167" s="41" t="s">
        <v>289</v>
      </c>
      <c r="H167" s="42">
        <v>2.8472222222222219E-3</v>
      </c>
      <c r="I167" s="136" t="s">
        <v>277</v>
      </c>
      <c r="J167" s="139" t="s">
        <v>183</v>
      </c>
      <c r="K167" s="43">
        <v>39056</v>
      </c>
      <c r="L167" s="44" t="s">
        <v>278</v>
      </c>
      <c r="M167" s="133" t="s">
        <v>177</v>
      </c>
      <c r="N167" s="46" t="s">
        <v>183</v>
      </c>
      <c r="O167" s="45">
        <v>2006</v>
      </c>
      <c r="P167" s="47"/>
      <c r="Q167" s="48"/>
      <c r="R167" s="48"/>
      <c r="S167" s="48"/>
      <c r="T167" s="49"/>
      <c r="U167" s="50"/>
      <c r="V167" s="51"/>
      <c r="W167" s="410"/>
    </row>
    <row r="168" spans="2:23">
      <c r="B168" s="36" t="s">
        <v>18</v>
      </c>
      <c r="C168" s="37" t="s">
        <v>274</v>
      </c>
      <c r="D168" s="38" t="s">
        <v>275</v>
      </c>
      <c r="E168" s="39" t="s">
        <v>177</v>
      </c>
      <c r="F168" s="40">
        <v>13</v>
      </c>
      <c r="G168" s="41" t="s">
        <v>290</v>
      </c>
      <c r="H168" s="42">
        <v>2.1759259259259262E-3</v>
      </c>
      <c r="I168" s="136" t="s">
        <v>277</v>
      </c>
      <c r="J168" s="139" t="s">
        <v>183</v>
      </c>
      <c r="K168" s="43">
        <v>39056</v>
      </c>
      <c r="L168" s="44" t="s">
        <v>278</v>
      </c>
      <c r="M168" s="133" t="s">
        <v>177</v>
      </c>
      <c r="N168" s="46" t="s">
        <v>183</v>
      </c>
      <c r="O168" s="45">
        <v>2006</v>
      </c>
      <c r="P168" s="47"/>
      <c r="Q168" s="48"/>
      <c r="R168" s="48"/>
      <c r="S168" s="48"/>
      <c r="T168" s="49"/>
      <c r="U168" s="50"/>
      <c r="V168" s="51"/>
      <c r="W168" s="410"/>
    </row>
    <row r="169" spans="2:23">
      <c r="B169" s="36" t="s">
        <v>18</v>
      </c>
      <c r="C169" s="37" t="s">
        <v>274</v>
      </c>
      <c r="D169" s="38" t="s">
        <v>275</v>
      </c>
      <c r="E169" s="39" t="s">
        <v>177</v>
      </c>
      <c r="F169" s="40">
        <v>14</v>
      </c>
      <c r="G169" s="41" t="s">
        <v>291</v>
      </c>
      <c r="H169" s="42">
        <v>3.0671296296296297E-3</v>
      </c>
      <c r="I169" s="136" t="s">
        <v>277</v>
      </c>
      <c r="J169" s="139" t="s">
        <v>183</v>
      </c>
      <c r="K169" s="43">
        <v>39056</v>
      </c>
      <c r="L169" s="44" t="s">
        <v>278</v>
      </c>
      <c r="M169" s="133" t="s">
        <v>177</v>
      </c>
      <c r="N169" s="46" t="s">
        <v>183</v>
      </c>
      <c r="O169" s="45">
        <v>2006</v>
      </c>
      <c r="P169" s="47"/>
      <c r="Q169" s="48"/>
      <c r="R169" s="48"/>
      <c r="S169" s="48"/>
      <c r="T169" s="49"/>
      <c r="U169" s="50"/>
      <c r="V169" s="51"/>
      <c r="W169" s="410"/>
    </row>
    <row r="170" spans="2:23">
      <c r="B170" s="36" t="s">
        <v>18</v>
      </c>
      <c r="C170" s="37" t="s">
        <v>274</v>
      </c>
      <c r="D170" s="38" t="s">
        <v>275</v>
      </c>
      <c r="E170" s="39" t="s">
        <v>177</v>
      </c>
      <c r="F170" s="40">
        <v>15</v>
      </c>
      <c r="G170" s="41" t="s">
        <v>292</v>
      </c>
      <c r="H170" s="42">
        <v>2.6851851851851854E-3</v>
      </c>
      <c r="I170" s="136" t="s">
        <v>277</v>
      </c>
      <c r="J170" s="139" t="s">
        <v>183</v>
      </c>
      <c r="K170" s="43">
        <v>39056</v>
      </c>
      <c r="L170" s="44" t="s">
        <v>278</v>
      </c>
      <c r="M170" s="133" t="s">
        <v>177</v>
      </c>
      <c r="N170" s="46" t="s">
        <v>183</v>
      </c>
      <c r="O170" s="45">
        <v>2006</v>
      </c>
      <c r="P170" s="47"/>
      <c r="Q170" s="48"/>
      <c r="R170" s="48"/>
      <c r="S170" s="48"/>
      <c r="T170" s="49"/>
      <c r="U170" s="50"/>
      <c r="V170" s="51"/>
      <c r="W170" s="410"/>
    </row>
    <row r="171" spans="2:23">
      <c r="B171" s="36" t="s">
        <v>18</v>
      </c>
      <c r="C171" s="37" t="s">
        <v>274</v>
      </c>
      <c r="D171" s="38" t="s">
        <v>275</v>
      </c>
      <c r="E171" s="39" t="s">
        <v>177</v>
      </c>
      <c r="F171" s="40">
        <v>16</v>
      </c>
      <c r="G171" s="41" t="s">
        <v>293</v>
      </c>
      <c r="H171" s="42">
        <v>3.5995370370370374E-3</v>
      </c>
      <c r="I171" s="136" t="s">
        <v>277</v>
      </c>
      <c r="J171" s="139" t="s">
        <v>183</v>
      </c>
      <c r="K171" s="43">
        <v>39056</v>
      </c>
      <c r="L171" s="44" t="s">
        <v>278</v>
      </c>
      <c r="M171" s="133" t="s">
        <v>177</v>
      </c>
      <c r="N171" s="46" t="s">
        <v>183</v>
      </c>
      <c r="O171" s="45">
        <v>2006</v>
      </c>
      <c r="P171" s="47"/>
      <c r="Q171" s="48"/>
      <c r="R171" s="48"/>
      <c r="S171" s="48"/>
      <c r="T171" s="49"/>
      <c r="U171" s="50"/>
      <c r="V171" s="51"/>
      <c r="W171" s="410"/>
    </row>
    <row r="172" spans="2:23">
      <c r="B172" s="36" t="s">
        <v>18</v>
      </c>
      <c r="C172" s="37" t="s">
        <v>274</v>
      </c>
      <c r="D172" s="38" t="s">
        <v>275</v>
      </c>
      <c r="E172" s="39" t="s">
        <v>177</v>
      </c>
      <c r="F172" s="40">
        <v>17</v>
      </c>
      <c r="G172" s="41" t="s">
        <v>294</v>
      </c>
      <c r="H172" s="42">
        <v>1.3194444444444445E-3</v>
      </c>
      <c r="I172" s="136" t="s">
        <v>277</v>
      </c>
      <c r="J172" s="139" t="s">
        <v>183</v>
      </c>
      <c r="K172" s="43">
        <v>39056</v>
      </c>
      <c r="L172" s="44" t="s">
        <v>278</v>
      </c>
      <c r="M172" s="133" t="s">
        <v>177</v>
      </c>
      <c r="N172" s="46" t="s">
        <v>183</v>
      </c>
      <c r="O172" s="45">
        <v>2006</v>
      </c>
      <c r="P172" s="47"/>
      <c r="Q172" s="48"/>
      <c r="R172" s="48"/>
      <c r="S172" s="48"/>
      <c r="T172" s="49"/>
      <c r="U172" s="50"/>
      <c r="V172" s="51"/>
      <c r="W172" s="410"/>
    </row>
    <row r="173" spans="2:23">
      <c r="B173" s="36" t="s">
        <v>18</v>
      </c>
      <c r="C173" s="37" t="s">
        <v>274</v>
      </c>
      <c r="D173" s="38" t="s">
        <v>275</v>
      </c>
      <c r="E173" s="39" t="s">
        <v>177</v>
      </c>
      <c r="F173" s="40">
        <v>18</v>
      </c>
      <c r="G173" s="41" t="s">
        <v>295</v>
      </c>
      <c r="H173" s="42">
        <v>2.3032407407407402E-3</v>
      </c>
      <c r="I173" s="136" t="s">
        <v>277</v>
      </c>
      <c r="J173" s="139" t="s">
        <v>183</v>
      </c>
      <c r="K173" s="43">
        <v>39056</v>
      </c>
      <c r="L173" s="44" t="s">
        <v>278</v>
      </c>
      <c r="M173" s="133" t="s">
        <v>177</v>
      </c>
      <c r="N173" s="46" t="s">
        <v>183</v>
      </c>
      <c r="O173" s="45">
        <v>2006</v>
      </c>
      <c r="P173" s="47"/>
      <c r="Q173" s="48"/>
      <c r="R173" s="48"/>
      <c r="S173" s="48"/>
      <c r="T173" s="49"/>
      <c r="U173" s="50"/>
      <c r="V173" s="51"/>
      <c r="W173" s="410"/>
    </row>
    <row r="174" spans="2:23">
      <c r="B174" s="36" t="s">
        <v>18</v>
      </c>
      <c r="C174" s="37" t="s">
        <v>274</v>
      </c>
      <c r="D174" s="38" t="s">
        <v>275</v>
      </c>
      <c r="E174" s="39" t="s">
        <v>177</v>
      </c>
      <c r="F174" s="40">
        <v>19</v>
      </c>
      <c r="G174" s="41" t="s">
        <v>296</v>
      </c>
      <c r="H174" s="42">
        <v>2.1296296296296298E-3</v>
      </c>
      <c r="I174" s="136" t="s">
        <v>277</v>
      </c>
      <c r="J174" s="139" t="s">
        <v>183</v>
      </c>
      <c r="K174" s="43">
        <v>39056</v>
      </c>
      <c r="L174" s="44" t="s">
        <v>278</v>
      </c>
      <c r="M174" s="133" t="s">
        <v>177</v>
      </c>
      <c r="N174" s="46" t="s">
        <v>183</v>
      </c>
      <c r="O174" s="45">
        <v>2006</v>
      </c>
      <c r="P174" s="47"/>
      <c r="Q174" s="48"/>
      <c r="R174" s="48"/>
      <c r="S174" s="48"/>
      <c r="T174" s="49"/>
      <c r="U174" s="50"/>
      <c r="V174" s="51"/>
      <c r="W174" s="410"/>
    </row>
    <row r="175" spans="2:23">
      <c r="B175" s="36" t="s">
        <v>18</v>
      </c>
      <c r="C175" s="37" t="s">
        <v>274</v>
      </c>
      <c r="D175" s="38" t="s">
        <v>275</v>
      </c>
      <c r="E175" s="39" t="s">
        <v>177</v>
      </c>
      <c r="F175" s="40">
        <v>20</v>
      </c>
      <c r="G175" s="41" t="s">
        <v>297</v>
      </c>
      <c r="H175" s="42">
        <v>2.0717592592592593E-3</v>
      </c>
      <c r="I175" s="136" t="s">
        <v>277</v>
      </c>
      <c r="J175" s="139" t="s">
        <v>183</v>
      </c>
      <c r="K175" s="43">
        <v>39056</v>
      </c>
      <c r="L175" s="44" t="s">
        <v>278</v>
      </c>
      <c r="M175" s="133" t="s">
        <v>177</v>
      </c>
      <c r="N175" s="46" t="s">
        <v>183</v>
      </c>
      <c r="O175" s="45">
        <v>2006</v>
      </c>
      <c r="P175" s="47"/>
      <c r="Q175" s="48"/>
      <c r="R175" s="48"/>
      <c r="S175" s="48"/>
      <c r="T175" s="49"/>
      <c r="U175" s="50"/>
      <c r="V175" s="51"/>
      <c r="W175" s="410"/>
    </row>
    <row r="176" spans="2:23">
      <c r="B176" s="36" t="s">
        <v>18</v>
      </c>
      <c r="C176" s="37" t="s">
        <v>274</v>
      </c>
      <c r="D176" s="38" t="s">
        <v>275</v>
      </c>
      <c r="E176" s="39" t="s">
        <v>177</v>
      </c>
      <c r="F176" s="40">
        <v>21</v>
      </c>
      <c r="G176" s="41" t="s">
        <v>298</v>
      </c>
      <c r="H176" s="42">
        <v>3.5763888888888889E-3</v>
      </c>
      <c r="I176" s="136" t="s">
        <v>277</v>
      </c>
      <c r="J176" s="139" t="s">
        <v>183</v>
      </c>
      <c r="K176" s="43">
        <v>39056</v>
      </c>
      <c r="L176" s="44" t="s">
        <v>278</v>
      </c>
      <c r="M176" s="133" t="s">
        <v>177</v>
      </c>
      <c r="N176" s="46" t="s">
        <v>183</v>
      </c>
      <c r="O176" s="45">
        <v>2006</v>
      </c>
      <c r="P176" s="47"/>
      <c r="Q176" s="48"/>
      <c r="R176" s="48"/>
      <c r="S176" s="48"/>
      <c r="T176" s="49"/>
      <c r="U176" s="50"/>
      <c r="V176" s="51"/>
      <c r="W176" s="410"/>
    </row>
    <row r="177" spans="2:23">
      <c r="B177" s="36" t="s">
        <v>18</v>
      </c>
      <c r="C177" s="37" t="s">
        <v>274</v>
      </c>
      <c r="D177" s="38" t="s">
        <v>275</v>
      </c>
      <c r="E177" s="39" t="s">
        <v>177</v>
      </c>
      <c r="F177" s="40">
        <v>22</v>
      </c>
      <c r="G177" s="41" t="s">
        <v>299</v>
      </c>
      <c r="H177" s="42">
        <v>2.9629629629629632E-3</v>
      </c>
      <c r="I177" s="136" t="s">
        <v>277</v>
      </c>
      <c r="J177" s="139" t="s">
        <v>183</v>
      </c>
      <c r="K177" s="43">
        <v>39056</v>
      </c>
      <c r="L177" s="44" t="s">
        <v>278</v>
      </c>
      <c r="M177" s="133" t="s">
        <v>177</v>
      </c>
      <c r="N177" s="46" t="s">
        <v>183</v>
      </c>
      <c r="O177" s="45">
        <v>2006</v>
      </c>
      <c r="P177" s="47"/>
      <c r="Q177" s="48"/>
      <c r="R177" s="48"/>
      <c r="S177" s="48"/>
      <c r="T177" s="49"/>
      <c r="U177" s="50"/>
      <c r="V177" s="51"/>
      <c r="W177" s="410"/>
    </row>
    <row r="178" spans="2:23">
      <c r="B178" s="36" t="s">
        <v>18</v>
      </c>
      <c r="C178" s="37" t="s">
        <v>274</v>
      </c>
      <c r="D178" s="38" t="s">
        <v>275</v>
      </c>
      <c r="E178" s="39" t="s">
        <v>177</v>
      </c>
      <c r="F178" s="40">
        <v>23</v>
      </c>
      <c r="G178" s="41" t="s">
        <v>300</v>
      </c>
      <c r="H178" s="42">
        <v>2.5578703703703705E-3</v>
      </c>
      <c r="I178" s="136" t="s">
        <v>277</v>
      </c>
      <c r="J178" s="139" t="s">
        <v>183</v>
      </c>
      <c r="K178" s="43">
        <v>39056</v>
      </c>
      <c r="L178" s="44" t="s">
        <v>278</v>
      </c>
      <c r="M178" s="133" t="s">
        <v>177</v>
      </c>
      <c r="N178" s="46" t="s">
        <v>183</v>
      </c>
      <c r="O178" s="45">
        <v>2006</v>
      </c>
      <c r="P178" s="47"/>
      <c r="Q178" s="48"/>
      <c r="R178" s="48"/>
      <c r="S178" s="48"/>
      <c r="T178" s="49"/>
      <c r="U178" s="50"/>
      <c r="V178" s="51"/>
      <c r="W178" s="410"/>
    </row>
    <row r="179" spans="2:23">
      <c r="B179" s="57" t="s">
        <v>18</v>
      </c>
      <c r="C179" s="58" t="s">
        <v>301</v>
      </c>
      <c r="D179" s="59" t="s">
        <v>302</v>
      </c>
      <c r="E179" s="60" t="s">
        <v>177</v>
      </c>
      <c r="F179" s="61">
        <v>1</v>
      </c>
      <c r="G179" s="62" t="s">
        <v>303</v>
      </c>
      <c r="H179" s="63">
        <v>1.0300925925925926E-3</v>
      </c>
      <c r="I179" s="137" t="s">
        <v>304</v>
      </c>
      <c r="J179" s="140" t="s">
        <v>183</v>
      </c>
      <c r="K179" s="64">
        <v>39948</v>
      </c>
      <c r="L179" s="65" t="s">
        <v>305</v>
      </c>
      <c r="M179" s="134" t="s">
        <v>177</v>
      </c>
      <c r="N179" s="67" t="s">
        <v>183</v>
      </c>
      <c r="O179" s="66">
        <v>2009</v>
      </c>
      <c r="P179" s="68"/>
      <c r="Q179" s="69"/>
      <c r="R179" s="69"/>
      <c r="S179" s="69"/>
      <c r="T179" s="70"/>
      <c r="U179" s="71"/>
      <c r="V179" s="407"/>
      <c r="W179" s="410" t="s">
        <v>1497</v>
      </c>
    </row>
    <row r="180" spans="2:23">
      <c r="B180" s="36" t="s">
        <v>18</v>
      </c>
      <c r="C180" s="37" t="s">
        <v>301</v>
      </c>
      <c r="D180" s="38" t="s">
        <v>302</v>
      </c>
      <c r="E180" s="39" t="s">
        <v>177</v>
      </c>
      <c r="F180" s="40">
        <v>2</v>
      </c>
      <c r="G180" s="41" t="s">
        <v>306</v>
      </c>
      <c r="H180" s="42">
        <v>3.6921296296296294E-3</v>
      </c>
      <c r="I180" s="136" t="s">
        <v>304</v>
      </c>
      <c r="J180" s="139" t="s">
        <v>183</v>
      </c>
      <c r="K180" s="43">
        <v>39948</v>
      </c>
      <c r="L180" s="44" t="s">
        <v>305</v>
      </c>
      <c r="M180" s="133" t="s">
        <v>177</v>
      </c>
      <c r="N180" s="46" t="s">
        <v>183</v>
      </c>
      <c r="O180" s="45">
        <v>2009</v>
      </c>
      <c r="P180" s="47"/>
      <c r="Q180" s="48"/>
      <c r="R180" s="48"/>
      <c r="S180" s="48"/>
      <c r="T180" s="49"/>
      <c r="U180" s="50"/>
      <c r="V180" s="51"/>
      <c r="W180" s="410"/>
    </row>
    <row r="181" spans="2:23">
      <c r="B181" s="36" t="s">
        <v>18</v>
      </c>
      <c r="C181" s="37" t="s">
        <v>301</v>
      </c>
      <c r="D181" s="38" t="s">
        <v>302</v>
      </c>
      <c r="E181" s="39" t="s">
        <v>177</v>
      </c>
      <c r="F181" s="40">
        <v>3</v>
      </c>
      <c r="G181" s="41" t="s">
        <v>307</v>
      </c>
      <c r="H181" s="42">
        <v>3.6921296296296294E-3</v>
      </c>
      <c r="I181" s="136" t="s">
        <v>304</v>
      </c>
      <c r="J181" s="139" t="s">
        <v>183</v>
      </c>
      <c r="K181" s="43">
        <v>39948</v>
      </c>
      <c r="L181" s="44" t="s">
        <v>305</v>
      </c>
      <c r="M181" s="133" t="s">
        <v>177</v>
      </c>
      <c r="N181" s="46" t="s">
        <v>183</v>
      </c>
      <c r="O181" s="45">
        <v>2009</v>
      </c>
      <c r="P181" s="47"/>
      <c r="Q181" s="48"/>
      <c r="R181" s="48"/>
      <c r="S181" s="48"/>
      <c r="T181" s="49"/>
      <c r="U181" s="50"/>
      <c r="V181" s="51"/>
      <c r="W181" s="410"/>
    </row>
    <row r="182" spans="2:23">
      <c r="B182" s="36" t="s">
        <v>18</v>
      </c>
      <c r="C182" s="37" t="s">
        <v>301</v>
      </c>
      <c r="D182" s="38" t="s">
        <v>302</v>
      </c>
      <c r="E182" s="39" t="s">
        <v>177</v>
      </c>
      <c r="F182" s="40">
        <v>4</v>
      </c>
      <c r="G182" s="41" t="s">
        <v>308</v>
      </c>
      <c r="H182" s="42">
        <v>2.0949074074074073E-3</v>
      </c>
      <c r="I182" s="136" t="s">
        <v>304</v>
      </c>
      <c r="J182" s="139" t="s">
        <v>183</v>
      </c>
      <c r="K182" s="43">
        <v>39948</v>
      </c>
      <c r="L182" s="44" t="s">
        <v>305</v>
      </c>
      <c r="M182" s="133" t="s">
        <v>177</v>
      </c>
      <c r="N182" s="46" t="s">
        <v>183</v>
      </c>
      <c r="O182" s="45">
        <v>2009</v>
      </c>
      <c r="P182" s="47"/>
      <c r="Q182" s="48"/>
      <c r="R182" s="48"/>
      <c r="S182" s="48"/>
      <c r="T182" s="49"/>
      <c r="U182" s="50"/>
      <c r="V182" s="51"/>
      <c r="W182" s="410"/>
    </row>
    <row r="183" spans="2:23">
      <c r="B183" s="36" t="s">
        <v>18</v>
      </c>
      <c r="C183" s="37" t="s">
        <v>301</v>
      </c>
      <c r="D183" s="38" t="s">
        <v>302</v>
      </c>
      <c r="E183" s="39" t="s">
        <v>177</v>
      </c>
      <c r="F183" s="40">
        <v>5</v>
      </c>
      <c r="G183" s="41" t="s">
        <v>309</v>
      </c>
      <c r="H183" s="42">
        <v>3.2754629629629631E-3</v>
      </c>
      <c r="I183" s="136" t="s">
        <v>304</v>
      </c>
      <c r="J183" s="139" t="s">
        <v>183</v>
      </c>
      <c r="K183" s="43">
        <v>39948</v>
      </c>
      <c r="L183" s="44" t="s">
        <v>305</v>
      </c>
      <c r="M183" s="133" t="s">
        <v>177</v>
      </c>
      <c r="N183" s="46" t="s">
        <v>183</v>
      </c>
      <c r="O183" s="45">
        <v>2009</v>
      </c>
      <c r="P183" s="47"/>
      <c r="Q183" s="48"/>
      <c r="R183" s="48"/>
      <c r="S183" s="48"/>
      <c r="T183" s="49"/>
      <c r="U183" s="50"/>
      <c r="V183" s="51"/>
      <c r="W183" s="410"/>
    </row>
    <row r="184" spans="2:23">
      <c r="B184" s="36" t="s">
        <v>18</v>
      </c>
      <c r="C184" s="37" t="s">
        <v>301</v>
      </c>
      <c r="D184" s="38" t="s">
        <v>302</v>
      </c>
      <c r="E184" s="39" t="s">
        <v>177</v>
      </c>
      <c r="F184" s="40">
        <v>6</v>
      </c>
      <c r="G184" s="41" t="s">
        <v>24</v>
      </c>
      <c r="H184" s="42">
        <v>2.8703703703703708E-3</v>
      </c>
      <c r="I184" s="136" t="s">
        <v>304</v>
      </c>
      <c r="J184" s="139" t="s">
        <v>183</v>
      </c>
      <c r="K184" s="43">
        <v>39948</v>
      </c>
      <c r="L184" s="44" t="s">
        <v>305</v>
      </c>
      <c r="M184" s="133" t="s">
        <v>177</v>
      </c>
      <c r="N184" s="46" t="s">
        <v>183</v>
      </c>
      <c r="O184" s="45">
        <v>2009</v>
      </c>
      <c r="P184" s="47"/>
      <c r="Q184" s="48"/>
      <c r="R184" s="48"/>
      <c r="S184" s="48"/>
      <c r="T184" s="49"/>
      <c r="U184" s="50"/>
      <c r="V184" s="51"/>
      <c r="W184" s="410"/>
    </row>
    <row r="185" spans="2:23">
      <c r="B185" s="36" t="s">
        <v>18</v>
      </c>
      <c r="C185" s="37" t="s">
        <v>301</v>
      </c>
      <c r="D185" s="38" t="s">
        <v>302</v>
      </c>
      <c r="E185" s="39" t="s">
        <v>177</v>
      </c>
      <c r="F185" s="40">
        <v>7</v>
      </c>
      <c r="G185" s="41" t="s">
        <v>310</v>
      </c>
      <c r="H185" s="42">
        <v>4.8611111111111104E-4</v>
      </c>
      <c r="I185" s="136" t="s">
        <v>304</v>
      </c>
      <c r="J185" s="139" t="s">
        <v>183</v>
      </c>
      <c r="K185" s="43">
        <v>39948</v>
      </c>
      <c r="L185" s="44" t="s">
        <v>305</v>
      </c>
      <c r="M185" s="133" t="s">
        <v>177</v>
      </c>
      <c r="N185" s="46" t="s">
        <v>183</v>
      </c>
      <c r="O185" s="45">
        <v>2009</v>
      </c>
      <c r="P185" s="47"/>
      <c r="Q185" s="48"/>
      <c r="R185" s="48"/>
      <c r="S185" s="48"/>
      <c r="T185" s="49"/>
      <c r="U185" s="50"/>
      <c r="V185" s="51"/>
      <c r="W185" s="410"/>
    </row>
    <row r="186" spans="2:23">
      <c r="B186" s="36" t="s">
        <v>18</v>
      </c>
      <c r="C186" s="37" t="s">
        <v>301</v>
      </c>
      <c r="D186" s="38" t="s">
        <v>302</v>
      </c>
      <c r="E186" s="39" t="s">
        <v>177</v>
      </c>
      <c r="F186" s="40">
        <v>8</v>
      </c>
      <c r="G186" s="41" t="s">
        <v>311</v>
      </c>
      <c r="H186" s="42">
        <v>2.8472222222222219E-3</v>
      </c>
      <c r="I186" s="136" t="s">
        <v>304</v>
      </c>
      <c r="J186" s="139" t="s">
        <v>183</v>
      </c>
      <c r="K186" s="43">
        <v>39948</v>
      </c>
      <c r="L186" s="44" t="s">
        <v>305</v>
      </c>
      <c r="M186" s="133" t="s">
        <v>177</v>
      </c>
      <c r="N186" s="46" t="s">
        <v>183</v>
      </c>
      <c r="O186" s="45">
        <v>2009</v>
      </c>
      <c r="P186" s="47"/>
      <c r="Q186" s="48"/>
      <c r="R186" s="48"/>
      <c r="S186" s="48"/>
      <c r="T186" s="49"/>
      <c r="U186" s="50"/>
      <c r="V186" s="51"/>
      <c r="W186" s="410"/>
    </row>
    <row r="187" spans="2:23">
      <c r="B187" s="36" t="s">
        <v>18</v>
      </c>
      <c r="C187" s="37" t="s">
        <v>301</v>
      </c>
      <c r="D187" s="38" t="s">
        <v>302</v>
      </c>
      <c r="E187" s="39" t="s">
        <v>177</v>
      </c>
      <c r="F187" s="40">
        <v>9</v>
      </c>
      <c r="G187" s="41" t="s">
        <v>312</v>
      </c>
      <c r="H187" s="42">
        <v>3.1134259259259262E-3</v>
      </c>
      <c r="I187" s="136" t="s">
        <v>304</v>
      </c>
      <c r="J187" s="139" t="s">
        <v>183</v>
      </c>
      <c r="K187" s="43">
        <v>39948</v>
      </c>
      <c r="L187" s="44" t="s">
        <v>305</v>
      </c>
      <c r="M187" s="133" t="s">
        <v>177</v>
      </c>
      <c r="N187" s="46" t="s">
        <v>183</v>
      </c>
      <c r="O187" s="45">
        <v>2009</v>
      </c>
      <c r="P187" s="47"/>
      <c r="Q187" s="48"/>
      <c r="R187" s="48"/>
      <c r="S187" s="48"/>
      <c r="T187" s="49"/>
      <c r="U187" s="50"/>
      <c r="V187" s="51"/>
      <c r="W187" s="410"/>
    </row>
    <row r="188" spans="2:23">
      <c r="B188" s="36" t="s">
        <v>18</v>
      </c>
      <c r="C188" s="37" t="s">
        <v>301</v>
      </c>
      <c r="D188" s="38" t="s">
        <v>302</v>
      </c>
      <c r="E188" s="39" t="s">
        <v>177</v>
      </c>
      <c r="F188" s="40">
        <v>10</v>
      </c>
      <c r="G188" s="41" t="s">
        <v>313</v>
      </c>
      <c r="H188" s="42">
        <v>2.7430555555555554E-3</v>
      </c>
      <c r="I188" s="136" t="s">
        <v>304</v>
      </c>
      <c r="J188" s="139" t="s">
        <v>183</v>
      </c>
      <c r="K188" s="43">
        <v>39948</v>
      </c>
      <c r="L188" s="44" t="s">
        <v>305</v>
      </c>
      <c r="M188" s="133" t="s">
        <v>177</v>
      </c>
      <c r="N188" s="46" t="s">
        <v>183</v>
      </c>
      <c r="O188" s="45">
        <v>2009</v>
      </c>
      <c r="P188" s="47"/>
      <c r="Q188" s="48"/>
      <c r="R188" s="48"/>
      <c r="S188" s="48"/>
      <c r="T188" s="49"/>
      <c r="U188" s="50"/>
      <c r="V188" s="51"/>
      <c r="W188" s="410"/>
    </row>
    <row r="189" spans="2:23">
      <c r="B189" s="36" t="s">
        <v>18</v>
      </c>
      <c r="C189" s="37" t="s">
        <v>301</v>
      </c>
      <c r="D189" s="38" t="s">
        <v>302</v>
      </c>
      <c r="E189" s="39" t="s">
        <v>177</v>
      </c>
      <c r="F189" s="40">
        <v>11</v>
      </c>
      <c r="G189" s="41" t="s">
        <v>187</v>
      </c>
      <c r="H189" s="42">
        <v>2.199074074074074E-4</v>
      </c>
      <c r="I189" s="136" t="s">
        <v>304</v>
      </c>
      <c r="J189" s="139" t="s">
        <v>183</v>
      </c>
      <c r="K189" s="43">
        <v>39948</v>
      </c>
      <c r="L189" s="44" t="s">
        <v>305</v>
      </c>
      <c r="M189" s="133" t="s">
        <v>177</v>
      </c>
      <c r="N189" s="46" t="s">
        <v>183</v>
      </c>
      <c r="O189" s="45">
        <v>2009</v>
      </c>
      <c r="P189" s="47"/>
      <c r="Q189" s="48"/>
      <c r="R189" s="48"/>
      <c r="S189" s="48"/>
      <c r="T189" s="49"/>
      <c r="U189" s="50"/>
      <c r="V189" s="51"/>
      <c r="W189" s="410"/>
    </row>
    <row r="190" spans="2:23">
      <c r="B190" s="36" t="s">
        <v>18</v>
      </c>
      <c r="C190" s="37" t="s">
        <v>301</v>
      </c>
      <c r="D190" s="38" t="s">
        <v>302</v>
      </c>
      <c r="E190" s="39" t="s">
        <v>177</v>
      </c>
      <c r="F190" s="40">
        <v>12</v>
      </c>
      <c r="G190" s="41" t="s">
        <v>314</v>
      </c>
      <c r="H190" s="42">
        <v>3.6921296296296294E-3</v>
      </c>
      <c r="I190" s="136" t="s">
        <v>304</v>
      </c>
      <c r="J190" s="139" t="s">
        <v>183</v>
      </c>
      <c r="K190" s="43">
        <v>39948</v>
      </c>
      <c r="L190" s="44" t="s">
        <v>305</v>
      </c>
      <c r="M190" s="133" t="s">
        <v>177</v>
      </c>
      <c r="N190" s="46" t="s">
        <v>183</v>
      </c>
      <c r="O190" s="45">
        <v>2009</v>
      </c>
      <c r="P190" s="47"/>
      <c r="Q190" s="48"/>
      <c r="R190" s="48"/>
      <c r="S190" s="48"/>
      <c r="T190" s="49"/>
      <c r="U190" s="50"/>
      <c r="V190" s="51"/>
      <c r="W190" s="410"/>
    </row>
    <row r="191" spans="2:23">
      <c r="B191" s="36" t="s">
        <v>18</v>
      </c>
      <c r="C191" s="37" t="s">
        <v>301</v>
      </c>
      <c r="D191" s="38" t="s">
        <v>302</v>
      </c>
      <c r="E191" s="39" t="s">
        <v>177</v>
      </c>
      <c r="F191" s="40">
        <v>13</v>
      </c>
      <c r="G191" s="41" t="s">
        <v>315</v>
      </c>
      <c r="H191" s="42">
        <v>3.2175925925925922E-3</v>
      </c>
      <c r="I191" s="136" t="s">
        <v>304</v>
      </c>
      <c r="J191" s="139" t="s">
        <v>183</v>
      </c>
      <c r="K191" s="43">
        <v>39948</v>
      </c>
      <c r="L191" s="44" t="s">
        <v>305</v>
      </c>
      <c r="M191" s="133" t="s">
        <v>177</v>
      </c>
      <c r="N191" s="46" t="s">
        <v>183</v>
      </c>
      <c r="O191" s="45">
        <v>2009</v>
      </c>
      <c r="P191" s="47"/>
      <c r="Q191" s="48"/>
      <c r="R191" s="48"/>
      <c r="S191" s="48"/>
      <c r="T191" s="49"/>
      <c r="U191" s="50"/>
      <c r="V191" s="51"/>
      <c r="W191" s="410"/>
    </row>
    <row r="192" spans="2:23">
      <c r="B192" s="36" t="s">
        <v>18</v>
      </c>
      <c r="C192" s="37" t="s">
        <v>301</v>
      </c>
      <c r="D192" s="38" t="s">
        <v>302</v>
      </c>
      <c r="E192" s="39" t="s">
        <v>177</v>
      </c>
      <c r="F192" s="40">
        <v>14</v>
      </c>
      <c r="G192" s="41" t="s">
        <v>316</v>
      </c>
      <c r="H192" s="42">
        <v>2.8009259259259259E-3</v>
      </c>
      <c r="I192" s="136" t="s">
        <v>304</v>
      </c>
      <c r="J192" s="139" t="s">
        <v>183</v>
      </c>
      <c r="K192" s="43">
        <v>39948</v>
      </c>
      <c r="L192" s="44" t="s">
        <v>305</v>
      </c>
      <c r="M192" s="133" t="s">
        <v>177</v>
      </c>
      <c r="N192" s="46" t="s">
        <v>183</v>
      </c>
      <c r="O192" s="45">
        <v>2009</v>
      </c>
      <c r="P192" s="47"/>
      <c r="Q192" s="48"/>
      <c r="R192" s="48"/>
      <c r="S192" s="48"/>
      <c r="T192" s="49"/>
      <c r="U192" s="50"/>
      <c r="V192" s="51"/>
      <c r="W192" s="410"/>
    </row>
    <row r="193" spans="2:23">
      <c r="B193" s="36" t="s">
        <v>18</v>
      </c>
      <c r="C193" s="37" t="s">
        <v>301</v>
      </c>
      <c r="D193" s="38" t="s">
        <v>302</v>
      </c>
      <c r="E193" s="39" t="s">
        <v>177</v>
      </c>
      <c r="F193" s="40">
        <v>15</v>
      </c>
      <c r="G193" s="41" t="s">
        <v>317</v>
      </c>
      <c r="H193" s="42">
        <v>4.8611111111111104E-4</v>
      </c>
      <c r="I193" s="136" t="s">
        <v>304</v>
      </c>
      <c r="J193" s="139" t="s">
        <v>183</v>
      </c>
      <c r="K193" s="43">
        <v>39948</v>
      </c>
      <c r="L193" s="44" t="s">
        <v>305</v>
      </c>
      <c r="M193" s="133" t="s">
        <v>177</v>
      </c>
      <c r="N193" s="46" t="s">
        <v>183</v>
      </c>
      <c r="O193" s="45">
        <v>2009</v>
      </c>
      <c r="P193" s="47"/>
      <c r="Q193" s="48"/>
      <c r="R193" s="48"/>
      <c r="S193" s="48"/>
      <c r="T193" s="49"/>
      <c r="U193" s="50"/>
      <c r="V193" s="51"/>
      <c r="W193" s="410"/>
    </row>
    <row r="194" spans="2:23">
      <c r="B194" s="36" t="s">
        <v>18</v>
      </c>
      <c r="C194" s="37" t="s">
        <v>301</v>
      </c>
      <c r="D194" s="38" t="s">
        <v>302</v>
      </c>
      <c r="E194" s="39" t="s">
        <v>177</v>
      </c>
      <c r="F194" s="40">
        <v>16</v>
      </c>
      <c r="G194" s="41" t="s">
        <v>122</v>
      </c>
      <c r="H194" s="42">
        <v>3.2754629629629631E-3</v>
      </c>
      <c r="I194" s="136" t="s">
        <v>304</v>
      </c>
      <c r="J194" s="139" t="s">
        <v>183</v>
      </c>
      <c r="K194" s="43">
        <v>39948</v>
      </c>
      <c r="L194" s="44" t="s">
        <v>305</v>
      </c>
      <c r="M194" s="133" t="s">
        <v>177</v>
      </c>
      <c r="N194" s="46" t="s">
        <v>183</v>
      </c>
      <c r="O194" s="45">
        <v>2009</v>
      </c>
      <c r="P194" s="47"/>
      <c r="Q194" s="48"/>
      <c r="R194" s="48"/>
      <c r="S194" s="48"/>
      <c r="T194" s="49"/>
      <c r="U194" s="50"/>
      <c r="V194" s="51"/>
      <c r="W194" s="410"/>
    </row>
    <row r="195" spans="2:23">
      <c r="B195" s="36" t="s">
        <v>18</v>
      </c>
      <c r="C195" s="37" t="s">
        <v>301</v>
      </c>
      <c r="D195" s="38" t="s">
        <v>302</v>
      </c>
      <c r="E195" s="39" t="s">
        <v>177</v>
      </c>
      <c r="F195" s="40">
        <v>17</v>
      </c>
      <c r="G195" s="41" t="s">
        <v>26</v>
      </c>
      <c r="H195" s="42">
        <v>4.5370370370370365E-3</v>
      </c>
      <c r="I195" s="136" t="s">
        <v>304</v>
      </c>
      <c r="J195" s="139" t="s">
        <v>183</v>
      </c>
      <c r="K195" s="43">
        <v>39948</v>
      </c>
      <c r="L195" s="44" t="s">
        <v>305</v>
      </c>
      <c r="M195" s="133" t="s">
        <v>177</v>
      </c>
      <c r="N195" s="46" t="s">
        <v>183</v>
      </c>
      <c r="O195" s="45">
        <v>2009</v>
      </c>
      <c r="P195" s="47"/>
      <c r="Q195" s="48"/>
      <c r="R195" s="48"/>
      <c r="S195" s="48"/>
      <c r="T195" s="49"/>
      <c r="U195" s="50"/>
      <c r="V195" s="51"/>
      <c r="W195" s="410"/>
    </row>
    <row r="196" spans="2:23">
      <c r="B196" s="36" t="s">
        <v>18</v>
      </c>
      <c r="C196" s="37" t="s">
        <v>301</v>
      </c>
      <c r="D196" s="38" t="s">
        <v>302</v>
      </c>
      <c r="E196" s="39" t="s">
        <v>177</v>
      </c>
      <c r="F196" s="40">
        <v>18</v>
      </c>
      <c r="G196" s="41" t="s">
        <v>318</v>
      </c>
      <c r="H196" s="42">
        <v>3.4375000000000005E-3</v>
      </c>
      <c r="I196" s="136" t="s">
        <v>304</v>
      </c>
      <c r="J196" s="139" t="s">
        <v>183</v>
      </c>
      <c r="K196" s="43">
        <v>39948</v>
      </c>
      <c r="L196" s="44" t="s">
        <v>305</v>
      </c>
      <c r="M196" s="133" t="s">
        <v>177</v>
      </c>
      <c r="N196" s="46" t="s">
        <v>183</v>
      </c>
      <c r="O196" s="45">
        <v>2009</v>
      </c>
      <c r="P196" s="47"/>
      <c r="Q196" s="48"/>
      <c r="R196" s="48"/>
      <c r="S196" s="48"/>
      <c r="T196" s="49"/>
      <c r="U196" s="50"/>
      <c r="V196" s="51"/>
      <c r="W196" s="410"/>
    </row>
    <row r="197" spans="2:23">
      <c r="B197" s="36" t="s">
        <v>18</v>
      </c>
      <c r="C197" s="37" t="s">
        <v>301</v>
      </c>
      <c r="D197" s="38" t="s">
        <v>302</v>
      </c>
      <c r="E197" s="39" t="s">
        <v>177</v>
      </c>
      <c r="F197" s="40">
        <v>19</v>
      </c>
      <c r="G197" s="41" t="s">
        <v>211</v>
      </c>
      <c r="H197" s="42">
        <v>1.0300925925925926E-3</v>
      </c>
      <c r="I197" s="136" t="s">
        <v>304</v>
      </c>
      <c r="J197" s="139" t="s">
        <v>183</v>
      </c>
      <c r="K197" s="43">
        <v>39948</v>
      </c>
      <c r="L197" s="44" t="s">
        <v>305</v>
      </c>
      <c r="M197" s="133" t="s">
        <v>177</v>
      </c>
      <c r="N197" s="46" t="s">
        <v>183</v>
      </c>
      <c r="O197" s="45">
        <v>2009</v>
      </c>
      <c r="P197" s="47"/>
      <c r="Q197" s="48"/>
      <c r="R197" s="48"/>
      <c r="S197" s="48"/>
      <c r="T197" s="49"/>
      <c r="U197" s="50"/>
      <c r="V197" s="51"/>
      <c r="W197" s="410"/>
    </row>
    <row r="198" spans="2:23">
      <c r="B198" s="36" t="s">
        <v>18</v>
      </c>
      <c r="C198" s="37" t="s">
        <v>301</v>
      </c>
      <c r="D198" s="38" t="s">
        <v>302</v>
      </c>
      <c r="E198" s="39" t="s">
        <v>177</v>
      </c>
      <c r="F198" s="40">
        <v>20</v>
      </c>
      <c r="G198" s="41" t="s">
        <v>319</v>
      </c>
      <c r="H198" s="42">
        <v>4.293981481481482E-3</v>
      </c>
      <c r="I198" s="136" t="s">
        <v>304</v>
      </c>
      <c r="J198" s="139" t="s">
        <v>183</v>
      </c>
      <c r="K198" s="43">
        <v>39948</v>
      </c>
      <c r="L198" s="44" t="s">
        <v>305</v>
      </c>
      <c r="M198" s="133" t="s">
        <v>177</v>
      </c>
      <c r="N198" s="46" t="s">
        <v>183</v>
      </c>
      <c r="O198" s="45">
        <v>2009</v>
      </c>
      <c r="P198" s="47"/>
      <c r="Q198" s="48"/>
      <c r="R198" s="48"/>
      <c r="S198" s="48"/>
      <c r="T198" s="49"/>
      <c r="U198" s="50"/>
      <c r="V198" s="51"/>
      <c r="W198" s="410"/>
    </row>
    <row r="199" spans="2:23">
      <c r="B199" s="57" t="s">
        <v>18</v>
      </c>
      <c r="C199" s="58" t="s">
        <v>301</v>
      </c>
      <c r="D199" s="59" t="s">
        <v>302</v>
      </c>
      <c r="E199" s="60" t="s">
        <v>177</v>
      </c>
      <c r="F199" s="61">
        <v>1</v>
      </c>
      <c r="G199" s="62" t="s">
        <v>320</v>
      </c>
      <c r="H199" s="63">
        <v>4.1319444444444442E-3</v>
      </c>
      <c r="I199" s="137" t="s">
        <v>304</v>
      </c>
      <c r="J199" s="140" t="s">
        <v>183</v>
      </c>
      <c r="K199" s="64">
        <v>39948</v>
      </c>
      <c r="L199" s="65" t="s">
        <v>305</v>
      </c>
      <c r="M199" s="134" t="s">
        <v>177</v>
      </c>
      <c r="N199" s="67" t="s">
        <v>183</v>
      </c>
      <c r="O199" s="66">
        <v>2009</v>
      </c>
      <c r="P199" s="68"/>
      <c r="Q199" s="69"/>
      <c r="R199" s="69"/>
      <c r="S199" s="69"/>
      <c r="T199" s="70"/>
      <c r="U199" s="71"/>
      <c r="V199" s="407"/>
      <c r="W199" s="410" t="s">
        <v>1497</v>
      </c>
    </row>
    <row r="200" spans="2:23">
      <c r="B200" s="36" t="s">
        <v>18</v>
      </c>
      <c r="C200" s="37" t="s">
        <v>301</v>
      </c>
      <c r="D200" s="38" t="s">
        <v>302</v>
      </c>
      <c r="E200" s="39" t="s">
        <v>177</v>
      </c>
      <c r="F200" s="40">
        <v>2</v>
      </c>
      <c r="G200" s="41" t="s">
        <v>321</v>
      </c>
      <c r="H200" s="42">
        <v>2.8240740740740739E-3</v>
      </c>
      <c r="I200" s="136" t="s">
        <v>304</v>
      </c>
      <c r="J200" s="139" t="s">
        <v>183</v>
      </c>
      <c r="K200" s="43">
        <v>39948</v>
      </c>
      <c r="L200" s="44" t="s">
        <v>305</v>
      </c>
      <c r="M200" s="133" t="s">
        <v>177</v>
      </c>
      <c r="N200" s="46" t="s">
        <v>183</v>
      </c>
      <c r="O200" s="45">
        <v>2009</v>
      </c>
      <c r="P200" s="47"/>
      <c r="Q200" s="48"/>
      <c r="R200" s="48"/>
      <c r="S200" s="48"/>
      <c r="T200" s="49"/>
      <c r="U200" s="50"/>
      <c r="V200" s="51"/>
      <c r="W200" s="410"/>
    </row>
    <row r="201" spans="2:23">
      <c r="B201" s="36" t="s">
        <v>18</v>
      </c>
      <c r="C201" s="37" t="s">
        <v>301</v>
      </c>
      <c r="D201" s="38" t="s">
        <v>302</v>
      </c>
      <c r="E201" s="39" t="s">
        <v>177</v>
      </c>
      <c r="F201" s="40">
        <v>3</v>
      </c>
      <c r="G201" s="41" t="s">
        <v>322</v>
      </c>
      <c r="H201" s="42">
        <v>2.7314814814814814E-3</v>
      </c>
      <c r="I201" s="136" t="s">
        <v>304</v>
      </c>
      <c r="J201" s="139" t="s">
        <v>183</v>
      </c>
      <c r="K201" s="43">
        <v>39948</v>
      </c>
      <c r="L201" s="44" t="s">
        <v>305</v>
      </c>
      <c r="M201" s="133" t="s">
        <v>177</v>
      </c>
      <c r="N201" s="46" t="s">
        <v>183</v>
      </c>
      <c r="O201" s="45">
        <v>2009</v>
      </c>
      <c r="P201" s="47"/>
      <c r="Q201" s="48"/>
      <c r="R201" s="48"/>
      <c r="S201" s="48"/>
      <c r="T201" s="49"/>
      <c r="U201" s="50"/>
      <c r="V201" s="51"/>
      <c r="W201" s="410"/>
    </row>
    <row r="202" spans="2:23">
      <c r="B202" s="36" t="s">
        <v>18</v>
      </c>
      <c r="C202" s="37" t="s">
        <v>301</v>
      </c>
      <c r="D202" s="38" t="s">
        <v>302</v>
      </c>
      <c r="E202" s="39" t="s">
        <v>177</v>
      </c>
      <c r="F202" s="40">
        <v>4</v>
      </c>
      <c r="G202" s="41" t="s">
        <v>323</v>
      </c>
      <c r="H202" s="42">
        <v>3.37962962962963E-3</v>
      </c>
      <c r="I202" s="136" t="s">
        <v>304</v>
      </c>
      <c r="J202" s="139" t="s">
        <v>183</v>
      </c>
      <c r="K202" s="43">
        <v>39948</v>
      </c>
      <c r="L202" s="44" t="s">
        <v>305</v>
      </c>
      <c r="M202" s="133" t="s">
        <v>177</v>
      </c>
      <c r="N202" s="46" t="s">
        <v>183</v>
      </c>
      <c r="O202" s="45">
        <v>2009</v>
      </c>
      <c r="P202" s="47"/>
      <c r="Q202" s="48"/>
      <c r="R202" s="48"/>
      <c r="S202" s="48"/>
      <c r="T202" s="49"/>
      <c r="U202" s="50"/>
      <c r="V202" s="51"/>
      <c r="W202" s="410"/>
    </row>
    <row r="203" spans="2:23">
      <c r="B203" s="36" t="s">
        <v>18</v>
      </c>
      <c r="C203" s="37" t="s">
        <v>301</v>
      </c>
      <c r="D203" s="38" t="s">
        <v>302</v>
      </c>
      <c r="E203" s="39" t="s">
        <v>177</v>
      </c>
      <c r="F203" s="40">
        <v>5</v>
      </c>
      <c r="G203" s="41" t="s">
        <v>324</v>
      </c>
      <c r="H203" s="42">
        <v>3.4953703703703705E-3</v>
      </c>
      <c r="I203" s="136" t="s">
        <v>304</v>
      </c>
      <c r="J203" s="139" t="s">
        <v>183</v>
      </c>
      <c r="K203" s="43">
        <v>39948</v>
      </c>
      <c r="L203" s="44" t="s">
        <v>305</v>
      </c>
      <c r="M203" s="133" t="s">
        <v>177</v>
      </c>
      <c r="N203" s="46" t="s">
        <v>183</v>
      </c>
      <c r="O203" s="45">
        <v>2009</v>
      </c>
      <c r="P203" s="47"/>
      <c r="Q203" s="48"/>
      <c r="R203" s="48"/>
      <c r="S203" s="48"/>
      <c r="T203" s="49"/>
      <c r="U203" s="50"/>
      <c r="V203" s="51"/>
      <c r="W203" s="410"/>
    </row>
    <row r="204" spans="2:23">
      <c r="B204" s="36" t="s">
        <v>18</v>
      </c>
      <c r="C204" s="37" t="s">
        <v>301</v>
      </c>
      <c r="D204" s="38" t="s">
        <v>302</v>
      </c>
      <c r="E204" s="39" t="s">
        <v>177</v>
      </c>
      <c r="F204" s="40">
        <v>6</v>
      </c>
      <c r="G204" s="41" t="s">
        <v>325</v>
      </c>
      <c r="H204" s="42">
        <v>3.5185185185185185E-3</v>
      </c>
      <c r="I204" s="136" t="s">
        <v>304</v>
      </c>
      <c r="J204" s="139" t="s">
        <v>183</v>
      </c>
      <c r="K204" s="43">
        <v>39948</v>
      </c>
      <c r="L204" s="44" t="s">
        <v>305</v>
      </c>
      <c r="M204" s="133" t="s">
        <v>177</v>
      </c>
      <c r="N204" s="46" t="s">
        <v>183</v>
      </c>
      <c r="O204" s="45">
        <v>2009</v>
      </c>
      <c r="P204" s="47"/>
      <c r="Q204" s="48"/>
      <c r="R204" s="48"/>
      <c r="S204" s="48"/>
      <c r="T204" s="49"/>
      <c r="U204" s="50"/>
      <c r="V204" s="51"/>
      <c r="W204" s="410"/>
    </row>
    <row r="205" spans="2:23">
      <c r="B205" s="36" t="s">
        <v>18</v>
      </c>
      <c r="C205" s="37" t="s">
        <v>301</v>
      </c>
      <c r="D205" s="38" t="s">
        <v>302</v>
      </c>
      <c r="E205" s="39" t="s">
        <v>177</v>
      </c>
      <c r="F205" s="40">
        <v>7</v>
      </c>
      <c r="G205" s="41" t="s">
        <v>326</v>
      </c>
      <c r="H205" s="42">
        <v>3.3217592592592591E-3</v>
      </c>
      <c r="I205" s="136" t="s">
        <v>304</v>
      </c>
      <c r="J205" s="139" t="s">
        <v>183</v>
      </c>
      <c r="K205" s="43">
        <v>39948</v>
      </c>
      <c r="L205" s="44" t="s">
        <v>305</v>
      </c>
      <c r="M205" s="133" t="s">
        <v>177</v>
      </c>
      <c r="N205" s="46" t="s">
        <v>183</v>
      </c>
      <c r="O205" s="45">
        <v>2009</v>
      </c>
      <c r="P205" s="47"/>
      <c r="Q205" s="48"/>
      <c r="R205" s="48"/>
      <c r="S205" s="48"/>
      <c r="T205" s="49"/>
      <c r="U205" s="50"/>
      <c r="V205" s="51"/>
      <c r="W205" s="410"/>
    </row>
    <row r="206" spans="2:23">
      <c r="B206" s="36" t="s">
        <v>18</v>
      </c>
      <c r="C206" s="37" t="s">
        <v>301</v>
      </c>
      <c r="D206" s="38" t="s">
        <v>302</v>
      </c>
      <c r="E206" s="39" t="s">
        <v>177</v>
      </c>
      <c r="F206" s="40">
        <v>8</v>
      </c>
      <c r="G206" s="41" t="s">
        <v>327</v>
      </c>
      <c r="H206" s="42">
        <v>3.6921296296296294E-3</v>
      </c>
      <c r="I206" s="136" t="s">
        <v>304</v>
      </c>
      <c r="J206" s="139" t="s">
        <v>183</v>
      </c>
      <c r="K206" s="43">
        <v>39948</v>
      </c>
      <c r="L206" s="44" t="s">
        <v>305</v>
      </c>
      <c r="M206" s="133" t="s">
        <v>177</v>
      </c>
      <c r="N206" s="46" t="s">
        <v>183</v>
      </c>
      <c r="O206" s="45">
        <v>2009</v>
      </c>
      <c r="P206" s="47"/>
      <c r="Q206" s="48"/>
      <c r="R206" s="48"/>
      <c r="S206" s="48"/>
      <c r="T206" s="49"/>
      <c r="U206" s="50"/>
      <c r="V206" s="51"/>
      <c r="W206" s="410"/>
    </row>
    <row r="207" spans="2:23">
      <c r="B207" s="36" t="s">
        <v>18</v>
      </c>
      <c r="C207" s="37" t="s">
        <v>301</v>
      </c>
      <c r="D207" s="38" t="s">
        <v>302</v>
      </c>
      <c r="E207" s="39" t="s">
        <v>177</v>
      </c>
      <c r="F207" s="40">
        <v>9</v>
      </c>
      <c r="G207" s="41" t="s">
        <v>328</v>
      </c>
      <c r="H207" s="42">
        <v>2.6273148148148145E-3</v>
      </c>
      <c r="I207" s="136" t="s">
        <v>304</v>
      </c>
      <c r="J207" s="139" t="s">
        <v>183</v>
      </c>
      <c r="K207" s="43">
        <v>39948</v>
      </c>
      <c r="L207" s="44" t="s">
        <v>305</v>
      </c>
      <c r="M207" s="133" t="s">
        <v>177</v>
      </c>
      <c r="N207" s="46" t="s">
        <v>183</v>
      </c>
      <c r="O207" s="45">
        <v>2009</v>
      </c>
      <c r="P207" s="47"/>
      <c r="Q207" s="48"/>
      <c r="R207" s="48"/>
      <c r="S207" s="48"/>
      <c r="T207" s="49"/>
      <c r="U207" s="50"/>
      <c r="V207" s="51"/>
      <c r="W207" s="410"/>
    </row>
    <row r="208" spans="2:23">
      <c r="B208" s="57" t="s">
        <v>18</v>
      </c>
      <c r="C208" s="58" t="s">
        <v>329</v>
      </c>
      <c r="D208" s="59" t="s">
        <v>330</v>
      </c>
      <c r="E208" s="60" t="s">
        <v>177</v>
      </c>
      <c r="F208" s="61">
        <v>1</v>
      </c>
      <c r="G208" s="62" t="s">
        <v>303</v>
      </c>
      <c r="H208" s="63">
        <v>1.0300925925925926E-3</v>
      </c>
      <c r="I208" s="137" t="s">
        <v>331</v>
      </c>
      <c r="J208" s="140" t="s">
        <v>183</v>
      </c>
      <c r="K208" s="64">
        <v>39948</v>
      </c>
      <c r="L208" s="65" t="s">
        <v>305</v>
      </c>
      <c r="M208" s="134" t="s">
        <v>177</v>
      </c>
      <c r="N208" s="67" t="s">
        <v>183</v>
      </c>
      <c r="O208" s="66">
        <v>2009</v>
      </c>
      <c r="P208" s="68"/>
      <c r="Q208" s="69"/>
      <c r="R208" s="69"/>
      <c r="S208" s="69"/>
      <c r="T208" s="70"/>
      <c r="U208" s="71"/>
      <c r="V208" s="407"/>
      <c r="W208" s="410" t="s">
        <v>1497</v>
      </c>
    </row>
    <row r="209" spans="2:23">
      <c r="B209" s="36" t="s">
        <v>18</v>
      </c>
      <c r="C209" s="37" t="s">
        <v>329</v>
      </c>
      <c r="D209" s="38" t="s">
        <v>330</v>
      </c>
      <c r="E209" s="39" t="s">
        <v>177</v>
      </c>
      <c r="F209" s="40">
        <v>2</v>
      </c>
      <c r="G209" s="41" t="s">
        <v>306</v>
      </c>
      <c r="H209" s="42">
        <v>3.6921296296296294E-3</v>
      </c>
      <c r="I209" s="136" t="s">
        <v>331</v>
      </c>
      <c r="J209" s="139" t="s">
        <v>183</v>
      </c>
      <c r="K209" s="43">
        <v>39948</v>
      </c>
      <c r="L209" s="44" t="s">
        <v>305</v>
      </c>
      <c r="M209" s="133" t="s">
        <v>177</v>
      </c>
      <c r="N209" s="46" t="s">
        <v>183</v>
      </c>
      <c r="O209" s="45">
        <v>2009</v>
      </c>
      <c r="P209" s="47"/>
      <c r="Q209" s="48"/>
      <c r="R209" s="48"/>
      <c r="S209" s="48"/>
      <c r="T209" s="49"/>
      <c r="U209" s="50"/>
      <c r="V209" s="51"/>
      <c r="W209" s="410"/>
    </row>
    <row r="210" spans="2:23">
      <c r="B210" s="36" t="s">
        <v>18</v>
      </c>
      <c r="C210" s="37" t="s">
        <v>329</v>
      </c>
      <c r="D210" s="38" t="s">
        <v>330</v>
      </c>
      <c r="E210" s="39" t="s">
        <v>177</v>
      </c>
      <c r="F210" s="40">
        <v>3</v>
      </c>
      <c r="G210" s="41" t="s">
        <v>307</v>
      </c>
      <c r="H210" s="42">
        <v>3.6921296296296294E-3</v>
      </c>
      <c r="I210" s="136" t="s">
        <v>331</v>
      </c>
      <c r="J210" s="139" t="s">
        <v>183</v>
      </c>
      <c r="K210" s="43">
        <v>39948</v>
      </c>
      <c r="L210" s="44" t="s">
        <v>305</v>
      </c>
      <c r="M210" s="133" t="s">
        <v>177</v>
      </c>
      <c r="N210" s="46" t="s">
        <v>183</v>
      </c>
      <c r="O210" s="45">
        <v>2009</v>
      </c>
      <c r="P210" s="47"/>
      <c r="Q210" s="48"/>
      <c r="R210" s="48"/>
      <c r="S210" s="48"/>
      <c r="T210" s="49"/>
      <c r="U210" s="50"/>
      <c r="V210" s="51"/>
      <c r="W210" s="410"/>
    </row>
    <row r="211" spans="2:23">
      <c r="B211" s="36" t="s">
        <v>18</v>
      </c>
      <c r="C211" s="37" t="s">
        <v>329</v>
      </c>
      <c r="D211" s="38" t="s">
        <v>330</v>
      </c>
      <c r="E211" s="39" t="s">
        <v>177</v>
      </c>
      <c r="F211" s="40">
        <v>4</v>
      </c>
      <c r="G211" s="41" t="s">
        <v>308</v>
      </c>
      <c r="H211" s="42">
        <v>2.0949074074074073E-3</v>
      </c>
      <c r="I211" s="136" t="s">
        <v>331</v>
      </c>
      <c r="J211" s="139" t="s">
        <v>183</v>
      </c>
      <c r="K211" s="43">
        <v>39948</v>
      </c>
      <c r="L211" s="44" t="s">
        <v>305</v>
      </c>
      <c r="M211" s="133" t="s">
        <v>177</v>
      </c>
      <c r="N211" s="46" t="s">
        <v>183</v>
      </c>
      <c r="O211" s="45">
        <v>2009</v>
      </c>
      <c r="P211" s="47"/>
      <c r="Q211" s="48"/>
      <c r="R211" s="48"/>
      <c r="S211" s="48"/>
      <c r="T211" s="49"/>
      <c r="U211" s="50"/>
      <c r="V211" s="51"/>
      <c r="W211" s="410"/>
    </row>
    <row r="212" spans="2:23">
      <c r="B212" s="36" t="s">
        <v>18</v>
      </c>
      <c r="C212" s="37" t="s">
        <v>329</v>
      </c>
      <c r="D212" s="38" t="s">
        <v>330</v>
      </c>
      <c r="E212" s="39" t="s">
        <v>177</v>
      </c>
      <c r="F212" s="40">
        <v>5</v>
      </c>
      <c r="G212" s="41" t="s">
        <v>309</v>
      </c>
      <c r="H212" s="42">
        <v>3.2754629629629631E-3</v>
      </c>
      <c r="I212" s="136" t="s">
        <v>331</v>
      </c>
      <c r="J212" s="139" t="s">
        <v>183</v>
      </c>
      <c r="K212" s="43">
        <v>39948</v>
      </c>
      <c r="L212" s="44" t="s">
        <v>305</v>
      </c>
      <c r="M212" s="133" t="s">
        <v>177</v>
      </c>
      <c r="N212" s="46" t="s">
        <v>183</v>
      </c>
      <c r="O212" s="45">
        <v>2009</v>
      </c>
      <c r="P212" s="47"/>
      <c r="Q212" s="48"/>
      <c r="R212" s="48"/>
      <c r="S212" s="48"/>
      <c r="T212" s="49"/>
      <c r="U212" s="50"/>
      <c r="V212" s="51"/>
      <c r="W212" s="410"/>
    </row>
    <row r="213" spans="2:23">
      <c r="B213" s="36" t="s">
        <v>18</v>
      </c>
      <c r="C213" s="37" t="s">
        <v>329</v>
      </c>
      <c r="D213" s="38" t="s">
        <v>330</v>
      </c>
      <c r="E213" s="39" t="s">
        <v>177</v>
      </c>
      <c r="F213" s="40">
        <v>6</v>
      </c>
      <c r="G213" s="41" t="s">
        <v>24</v>
      </c>
      <c r="H213" s="42">
        <v>2.8703703703703708E-3</v>
      </c>
      <c r="I213" s="136" t="s">
        <v>331</v>
      </c>
      <c r="J213" s="139" t="s">
        <v>183</v>
      </c>
      <c r="K213" s="43">
        <v>39948</v>
      </c>
      <c r="L213" s="44" t="s">
        <v>305</v>
      </c>
      <c r="M213" s="133" t="s">
        <v>177</v>
      </c>
      <c r="N213" s="46" t="s">
        <v>183</v>
      </c>
      <c r="O213" s="45">
        <v>2009</v>
      </c>
      <c r="P213" s="47"/>
      <c r="Q213" s="48"/>
      <c r="R213" s="48"/>
      <c r="S213" s="48"/>
      <c r="T213" s="49"/>
      <c r="U213" s="50"/>
      <c r="V213" s="51"/>
      <c r="W213" s="410"/>
    </row>
    <row r="214" spans="2:23">
      <c r="B214" s="36" t="s">
        <v>18</v>
      </c>
      <c r="C214" s="37" t="s">
        <v>329</v>
      </c>
      <c r="D214" s="38" t="s">
        <v>330</v>
      </c>
      <c r="E214" s="39" t="s">
        <v>177</v>
      </c>
      <c r="F214" s="40">
        <v>7</v>
      </c>
      <c r="G214" s="41" t="s">
        <v>310</v>
      </c>
      <c r="H214" s="42">
        <v>4.8611111111111104E-4</v>
      </c>
      <c r="I214" s="136" t="s">
        <v>331</v>
      </c>
      <c r="J214" s="139" t="s">
        <v>183</v>
      </c>
      <c r="K214" s="43">
        <v>39948</v>
      </c>
      <c r="L214" s="44" t="s">
        <v>305</v>
      </c>
      <c r="M214" s="133" t="s">
        <v>177</v>
      </c>
      <c r="N214" s="46" t="s">
        <v>183</v>
      </c>
      <c r="O214" s="45">
        <v>2009</v>
      </c>
      <c r="P214" s="47"/>
      <c r="Q214" s="48"/>
      <c r="R214" s="48"/>
      <c r="S214" s="48"/>
      <c r="T214" s="49"/>
      <c r="U214" s="50"/>
      <c r="V214" s="51"/>
      <c r="W214" s="410"/>
    </row>
    <row r="215" spans="2:23">
      <c r="B215" s="36" t="s">
        <v>18</v>
      </c>
      <c r="C215" s="37" t="s">
        <v>329</v>
      </c>
      <c r="D215" s="38" t="s">
        <v>330</v>
      </c>
      <c r="E215" s="39" t="s">
        <v>177</v>
      </c>
      <c r="F215" s="40">
        <v>8</v>
      </c>
      <c r="G215" s="41" t="s">
        <v>311</v>
      </c>
      <c r="H215" s="42">
        <v>2.8472222222222219E-3</v>
      </c>
      <c r="I215" s="136" t="s">
        <v>331</v>
      </c>
      <c r="J215" s="139" t="s">
        <v>183</v>
      </c>
      <c r="K215" s="43">
        <v>39948</v>
      </c>
      <c r="L215" s="44" t="s">
        <v>305</v>
      </c>
      <c r="M215" s="133" t="s">
        <v>177</v>
      </c>
      <c r="N215" s="46" t="s">
        <v>183</v>
      </c>
      <c r="O215" s="45">
        <v>2009</v>
      </c>
      <c r="P215" s="47"/>
      <c r="Q215" s="48"/>
      <c r="R215" s="48"/>
      <c r="S215" s="48"/>
      <c r="T215" s="49"/>
      <c r="U215" s="50"/>
      <c r="V215" s="51"/>
      <c r="W215" s="410"/>
    </row>
    <row r="216" spans="2:23">
      <c r="B216" s="36" t="s">
        <v>18</v>
      </c>
      <c r="C216" s="37" t="s">
        <v>329</v>
      </c>
      <c r="D216" s="38" t="s">
        <v>330</v>
      </c>
      <c r="E216" s="39" t="s">
        <v>177</v>
      </c>
      <c r="F216" s="40">
        <v>9</v>
      </c>
      <c r="G216" s="41" t="s">
        <v>312</v>
      </c>
      <c r="H216" s="42">
        <v>3.1134259259259262E-3</v>
      </c>
      <c r="I216" s="136" t="s">
        <v>331</v>
      </c>
      <c r="J216" s="139" t="s">
        <v>183</v>
      </c>
      <c r="K216" s="43">
        <v>39948</v>
      </c>
      <c r="L216" s="44" t="s">
        <v>305</v>
      </c>
      <c r="M216" s="133" t="s">
        <v>177</v>
      </c>
      <c r="N216" s="46" t="s">
        <v>183</v>
      </c>
      <c r="O216" s="45">
        <v>2009</v>
      </c>
      <c r="P216" s="47"/>
      <c r="Q216" s="48"/>
      <c r="R216" s="48"/>
      <c r="S216" s="48"/>
      <c r="T216" s="49"/>
      <c r="U216" s="50"/>
      <c r="V216" s="51"/>
      <c r="W216" s="410"/>
    </row>
    <row r="217" spans="2:23">
      <c r="B217" s="36" t="s">
        <v>18</v>
      </c>
      <c r="C217" s="37" t="s">
        <v>329</v>
      </c>
      <c r="D217" s="38" t="s">
        <v>330</v>
      </c>
      <c r="E217" s="39" t="s">
        <v>177</v>
      </c>
      <c r="F217" s="40">
        <v>10</v>
      </c>
      <c r="G217" s="41" t="s">
        <v>313</v>
      </c>
      <c r="H217" s="42">
        <v>2.7430555555555554E-3</v>
      </c>
      <c r="I217" s="136" t="s">
        <v>331</v>
      </c>
      <c r="J217" s="139" t="s">
        <v>183</v>
      </c>
      <c r="K217" s="43">
        <v>39948</v>
      </c>
      <c r="L217" s="44" t="s">
        <v>305</v>
      </c>
      <c r="M217" s="133" t="s">
        <v>177</v>
      </c>
      <c r="N217" s="46" t="s">
        <v>183</v>
      </c>
      <c r="O217" s="45">
        <v>2009</v>
      </c>
      <c r="P217" s="47"/>
      <c r="Q217" s="48"/>
      <c r="R217" s="48"/>
      <c r="S217" s="48"/>
      <c r="T217" s="49"/>
      <c r="U217" s="50"/>
      <c r="V217" s="51"/>
      <c r="W217" s="410"/>
    </row>
    <row r="218" spans="2:23">
      <c r="B218" s="36" t="s">
        <v>18</v>
      </c>
      <c r="C218" s="37" t="s">
        <v>329</v>
      </c>
      <c r="D218" s="38" t="s">
        <v>330</v>
      </c>
      <c r="E218" s="39" t="s">
        <v>177</v>
      </c>
      <c r="F218" s="40">
        <v>11</v>
      </c>
      <c r="G218" s="41" t="s">
        <v>187</v>
      </c>
      <c r="H218" s="42">
        <v>2.199074074074074E-4</v>
      </c>
      <c r="I218" s="136" t="s">
        <v>331</v>
      </c>
      <c r="J218" s="139" t="s">
        <v>183</v>
      </c>
      <c r="K218" s="43">
        <v>39948</v>
      </c>
      <c r="L218" s="44" t="s">
        <v>305</v>
      </c>
      <c r="M218" s="133" t="s">
        <v>177</v>
      </c>
      <c r="N218" s="46" t="s">
        <v>183</v>
      </c>
      <c r="O218" s="45">
        <v>2009</v>
      </c>
      <c r="P218" s="47"/>
      <c r="Q218" s="48"/>
      <c r="R218" s="48"/>
      <c r="S218" s="48"/>
      <c r="T218" s="49"/>
      <c r="U218" s="50"/>
      <c r="V218" s="51"/>
      <c r="W218" s="410"/>
    </row>
    <row r="219" spans="2:23">
      <c r="B219" s="36" t="s">
        <v>18</v>
      </c>
      <c r="C219" s="37" t="s">
        <v>329</v>
      </c>
      <c r="D219" s="38" t="s">
        <v>330</v>
      </c>
      <c r="E219" s="39" t="s">
        <v>177</v>
      </c>
      <c r="F219" s="40">
        <v>12</v>
      </c>
      <c r="G219" s="41" t="s">
        <v>314</v>
      </c>
      <c r="H219" s="42">
        <v>3.6921296296296294E-3</v>
      </c>
      <c r="I219" s="136" t="s">
        <v>331</v>
      </c>
      <c r="J219" s="139" t="s">
        <v>183</v>
      </c>
      <c r="K219" s="43">
        <v>39948</v>
      </c>
      <c r="L219" s="44" t="s">
        <v>305</v>
      </c>
      <c r="M219" s="133" t="s">
        <v>177</v>
      </c>
      <c r="N219" s="46" t="s">
        <v>183</v>
      </c>
      <c r="O219" s="45">
        <v>2009</v>
      </c>
      <c r="P219" s="47"/>
      <c r="Q219" s="48"/>
      <c r="R219" s="48"/>
      <c r="S219" s="48"/>
      <c r="T219" s="49"/>
      <c r="U219" s="50"/>
      <c r="V219" s="51"/>
      <c r="W219" s="410"/>
    </row>
    <row r="220" spans="2:23">
      <c r="B220" s="36" t="s">
        <v>18</v>
      </c>
      <c r="C220" s="37" t="s">
        <v>329</v>
      </c>
      <c r="D220" s="38" t="s">
        <v>330</v>
      </c>
      <c r="E220" s="39" t="s">
        <v>177</v>
      </c>
      <c r="F220" s="40">
        <v>13</v>
      </c>
      <c r="G220" s="41" t="s">
        <v>315</v>
      </c>
      <c r="H220" s="42">
        <v>3.2175925925925922E-3</v>
      </c>
      <c r="I220" s="136" t="s">
        <v>331</v>
      </c>
      <c r="J220" s="139" t="s">
        <v>183</v>
      </c>
      <c r="K220" s="43">
        <v>39948</v>
      </c>
      <c r="L220" s="44" t="s">
        <v>305</v>
      </c>
      <c r="M220" s="133" t="s">
        <v>177</v>
      </c>
      <c r="N220" s="46" t="s">
        <v>183</v>
      </c>
      <c r="O220" s="45">
        <v>2009</v>
      </c>
      <c r="P220" s="47"/>
      <c r="Q220" s="48"/>
      <c r="R220" s="48"/>
      <c r="S220" s="48"/>
      <c r="T220" s="49"/>
      <c r="U220" s="50"/>
      <c r="V220" s="51"/>
      <c r="W220" s="410"/>
    </row>
    <row r="221" spans="2:23">
      <c r="B221" s="36" t="s">
        <v>18</v>
      </c>
      <c r="C221" s="37" t="s">
        <v>329</v>
      </c>
      <c r="D221" s="38" t="s">
        <v>330</v>
      </c>
      <c r="E221" s="39" t="s">
        <v>177</v>
      </c>
      <c r="F221" s="40">
        <v>14</v>
      </c>
      <c r="G221" s="41" t="s">
        <v>316</v>
      </c>
      <c r="H221" s="42">
        <v>2.8009259259259259E-3</v>
      </c>
      <c r="I221" s="136" t="s">
        <v>331</v>
      </c>
      <c r="J221" s="139" t="s">
        <v>183</v>
      </c>
      <c r="K221" s="43">
        <v>39948</v>
      </c>
      <c r="L221" s="44" t="s">
        <v>305</v>
      </c>
      <c r="M221" s="133" t="s">
        <v>177</v>
      </c>
      <c r="N221" s="46" t="s">
        <v>183</v>
      </c>
      <c r="O221" s="45">
        <v>2009</v>
      </c>
      <c r="P221" s="47"/>
      <c r="Q221" s="48"/>
      <c r="R221" s="48"/>
      <c r="S221" s="48"/>
      <c r="T221" s="49"/>
      <c r="U221" s="50"/>
      <c r="V221" s="51"/>
      <c r="W221" s="410"/>
    </row>
    <row r="222" spans="2:23">
      <c r="B222" s="36" t="s">
        <v>18</v>
      </c>
      <c r="C222" s="37" t="s">
        <v>329</v>
      </c>
      <c r="D222" s="38" t="s">
        <v>330</v>
      </c>
      <c r="E222" s="39" t="s">
        <v>177</v>
      </c>
      <c r="F222" s="40">
        <v>15</v>
      </c>
      <c r="G222" s="41" t="s">
        <v>317</v>
      </c>
      <c r="H222" s="42">
        <v>4.8611111111111104E-4</v>
      </c>
      <c r="I222" s="136" t="s">
        <v>331</v>
      </c>
      <c r="J222" s="139" t="s">
        <v>183</v>
      </c>
      <c r="K222" s="43">
        <v>39948</v>
      </c>
      <c r="L222" s="44" t="s">
        <v>305</v>
      </c>
      <c r="M222" s="133" t="s">
        <v>177</v>
      </c>
      <c r="N222" s="46" t="s">
        <v>183</v>
      </c>
      <c r="O222" s="45">
        <v>2009</v>
      </c>
      <c r="P222" s="47"/>
      <c r="Q222" s="48"/>
      <c r="R222" s="48"/>
      <c r="S222" s="48"/>
      <c r="T222" s="49"/>
      <c r="U222" s="50"/>
      <c r="V222" s="51"/>
      <c r="W222" s="410"/>
    </row>
    <row r="223" spans="2:23">
      <c r="B223" s="36" t="s">
        <v>18</v>
      </c>
      <c r="C223" s="37" t="s">
        <v>329</v>
      </c>
      <c r="D223" s="38" t="s">
        <v>330</v>
      </c>
      <c r="E223" s="39" t="s">
        <v>177</v>
      </c>
      <c r="F223" s="40">
        <v>16</v>
      </c>
      <c r="G223" s="41" t="s">
        <v>332</v>
      </c>
      <c r="H223" s="42">
        <v>3.2754629629629631E-3</v>
      </c>
      <c r="I223" s="136" t="s">
        <v>331</v>
      </c>
      <c r="J223" s="139" t="s">
        <v>183</v>
      </c>
      <c r="K223" s="43">
        <v>39948</v>
      </c>
      <c r="L223" s="44" t="s">
        <v>305</v>
      </c>
      <c r="M223" s="133" t="s">
        <v>177</v>
      </c>
      <c r="N223" s="46" t="s">
        <v>183</v>
      </c>
      <c r="O223" s="45">
        <v>2009</v>
      </c>
      <c r="P223" s="47"/>
      <c r="Q223" s="48"/>
      <c r="R223" s="48"/>
      <c r="S223" s="48"/>
      <c r="T223" s="49"/>
      <c r="U223" s="50"/>
      <c r="V223" s="51"/>
      <c r="W223" s="410"/>
    </row>
    <row r="224" spans="2:23">
      <c r="B224" s="36" t="s">
        <v>18</v>
      </c>
      <c r="C224" s="37" t="s">
        <v>329</v>
      </c>
      <c r="D224" s="38" t="s">
        <v>330</v>
      </c>
      <c r="E224" s="39" t="s">
        <v>177</v>
      </c>
      <c r="F224" s="40">
        <v>17</v>
      </c>
      <c r="G224" s="41" t="s">
        <v>26</v>
      </c>
      <c r="H224" s="42">
        <v>4.5370370370370365E-3</v>
      </c>
      <c r="I224" s="136" t="s">
        <v>331</v>
      </c>
      <c r="J224" s="139" t="s">
        <v>183</v>
      </c>
      <c r="K224" s="43">
        <v>39948</v>
      </c>
      <c r="L224" s="44" t="s">
        <v>305</v>
      </c>
      <c r="M224" s="133" t="s">
        <v>177</v>
      </c>
      <c r="N224" s="46" t="s">
        <v>183</v>
      </c>
      <c r="O224" s="45">
        <v>2009</v>
      </c>
      <c r="P224" s="47"/>
      <c r="Q224" s="48"/>
      <c r="R224" s="48"/>
      <c r="S224" s="48"/>
      <c r="T224" s="49"/>
      <c r="U224" s="50"/>
      <c r="V224" s="51"/>
      <c r="W224" s="410"/>
    </row>
    <row r="225" spans="2:23">
      <c r="B225" s="36" t="s">
        <v>18</v>
      </c>
      <c r="C225" s="37" t="s">
        <v>329</v>
      </c>
      <c r="D225" s="38" t="s">
        <v>330</v>
      </c>
      <c r="E225" s="39" t="s">
        <v>177</v>
      </c>
      <c r="F225" s="40">
        <v>18</v>
      </c>
      <c r="G225" s="41" t="s">
        <v>318</v>
      </c>
      <c r="H225" s="42">
        <v>3.4375000000000005E-3</v>
      </c>
      <c r="I225" s="136" t="s">
        <v>331</v>
      </c>
      <c r="J225" s="139" t="s">
        <v>183</v>
      </c>
      <c r="K225" s="43">
        <v>39948</v>
      </c>
      <c r="L225" s="44" t="s">
        <v>305</v>
      </c>
      <c r="M225" s="133" t="s">
        <v>177</v>
      </c>
      <c r="N225" s="46" t="s">
        <v>183</v>
      </c>
      <c r="O225" s="45">
        <v>2009</v>
      </c>
      <c r="P225" s="47"/>
      <c r="Q225" s="48"/>
      <c r="R225" s="48"/>
      <c r="S225" s="48"/>
      <c r="T225" s="49"/>
      <c r="U225" s="50"/>
      <c r="V225" s="51"/>
      <c r="W225" s="410"/>
    </row>
    <row r="226" spans="2:23">
      <c r="B226" s="36" t="s">
        <v>18</v>
      </c>
      <c r="C226" s="37" t="s">
        <v>329</v>
      </c>
      <c r="D226" s="38" t="s">
        <v>330</v>
      </c>
      <c r="E226" s="39" t="s">
        <v>177</v>
      </c>
      <c r="F226" s="40">
        <v>19</v>
      </c>
      <c r="G226" s="41" t="s">
        <v>211</v>
      </c>
      <c r="H226" s="42">
        <v>1.0300925925925926E-3</v>
      </c>
      <c r="I226" s="136" t="s">
        <v>331</v>
      </c>
      <c r="J226" s="139" t="s">
        <v>183</v>
      </c>
      <c r="K226" s="43">
        <v>39948</v>
      </c>
      <c r="L226" s="44" t="s">
        <v>305</v>
      </c>
      <c r="M226" s="133" t="s">
        <v>177</v>
      </c>
      <c r="N226" s="46" t="s">
        <v>183</v>
      </c>
      <c r="O226" s="45">
        <v>2009</v>
      </c>
      <c r="P226" s="47"/>
      <c r="Q226" s="48"/>
      <c r="R226" s="48"/>
      <c r="S226" s="48"/>
      <c r="T226" s="49"/>
      <c r="U226" s="50"/>
      <c r="V226" s="51"/>
      <c r="W226" s="410"/>
    </row>
    <row r="227" spans="2:23">
      <c r="B227" s="36" t="s">
        <v>18</v>
      </c>
      <c r="C227" s="37" t="s">
        <v>329</v>
      </c>
      <c r="D227" s="38" t="s">
        <v>330</v>
      </c>
      <c r="E227" s="39" t="s">
        <v>177</v>
      </c>
      <c r="F227" s="40">
        <v>20</v>
      </c>
      <c r="G227" s="41" t="s">
        <v>333</v>
      </c>
      <c r="H227" s="42">
        <v>4.2824074074074075E-3</v>
      </c>
      <c r="I227" s="136" t="s">
        <v>331</v>
      </c>
      <c r="J227" s="139" t="s">
        <v>183</v>
      </c>
      <c r="K227" s="43">
        <v>39948</v>
      </c>
      <c r="L227" s="44" t="s">
        <v>305</v>
      </c>
      <c r="M227" s="133" t="s">
        <v>177</v>
      </c>
      <c r="N227" s="46" t="s">
        <v>183</v>
      </c>
      <c r="O227" s="45">
        <v>2009</v>
      </c>
      <c r="P227" s="47"/>
      <c r="Q227" s="48"/>
      <c r="R227" s="48"/>
      <c r="S227" s="48"/>
      <c r="T227" s="49"/>
      <c r="U227" s="50"/>
      <c r="V227" s="51"/>
      <c r="W227" s="410"/>
    </row>
    <row r="228" spans="2:23">
      <c r="B228" s="36" t="s">
        <v>18</v>
      </c>
      <c r="C228" s="37" t="s">
        <v>329</v>
      </c>
      <c r="D228" s="38" t="s">
        <v>330</v>
      </c>
      <c r="E228" s="39" t="s">
        <v>177</v>
      </c>
      <c r="F228" s="40">
        <v>21</v>
      </c>
      <c r="G228" s="41" t="s">
        <v>334</v>
      </c>
      <c r="H228" s="42">
        <v>3.3101851851851851E-3</v>
      </c>
      <c r="I228" s="136" t="s">
        <v>331</v>
      </c>
      <c r="J228" s="139" t="s">
        <v>183</v>
      </c>
      <c r="K228" s="43">
        <v>39948</v>
      </c>
      <c r="L228" s="44" t="s">
        <v>305</v>
      </c>
      <c r="M228" s="133" t="s">
        <v>177</v>
      </c>
      <c r="N228" s="46" t="s">
        <v>183</v>
      </c>
      <c r="O228" s="45">
        <v>2009</v>
      </c>
      <c r="P228" s="47"/>
      <c r="Q228" s="48"/>
      <c r="R228" s="48"/>
      <c r="S228" s="48"/>
      <c r="T228" s="49"/>
      <c r="U228" s="50"/>
      <c r="V228" s="51"/>
      <c r="W228" s="410"/>
    </row>
    <row r="229" spans="2:23">
      <c r="B229" s="36" t="s">
        <v>18</v>
      </c>
      <c r="C229" s="37" t="s">
        <v>329</v>
      </c>
      <c r="D229" s="38" t="s">
        <v>330</v>
      </c>
      <c r="E229" s="39" t="s">
        <v>177</v>
      </c>
      <c r="F229" s="40">
        <v>22</v>
      </c>
      <c r="G229" s="41" t="s">
        <v>335</v>
      </c>
      <c r="H229" s="42">
        <v>3.6458333333333334E-3</v>
      </c>
      <c r="I229" s="136" t="s">
        <v>331</v>
      </c>
      <c r="J229" s="139" t="s">
        <v>183</v>
      </c>
      <c r="K229" s="43">
        <v>39948</v>
      </c>
      <c r="L229" s="44" t="s">
        <v>305</v>
      </c>
      <c r="M229" s="133" t="s">
        <v>177</v>
      </c>
      <c r="N229" s="46" t="s">
        <v>183</v>
      </c>
      <c r="O229" s="45">
        <v>2009</v>
      </c>
      <c r="P229" s="47"/>
      <c r="Q229" s="48"/>
      <c r="R229" s="48"/>
      <c r="S229" s="48"/>
      <c r="T229" s="49"/>
      <c r="U229" s="50"/>
      <c r="V229" s="51"/>
      <c r="W229" s="410"/>
    </row>
    <row r="230" spans="2:23">
      <c r="B230" s="36" t="s">
        <v>18</v>
      </c>
      <c r="C230" s="37" t="s">
        <v>329</v>
      </c>
      <c r="D230" s="38" t="s">
        <v>330</v>
      </c>
      <c r="E230" s="39" t="s">
        <v>177</v>
      </c>
      <c r="F230" s="40">
        <v>23</v>
      </c>
      <c r="G230" s="41" t="s">
        <v>327</v>
      </c>
      <c r="H230" s="42">
        <v>3.7037037037037034E-3</v>
      </c>
      <c r="I230" s="136" t="s">
        <v>331</v>
      </c>
      <c r="J230" s="139" t="s">
        <v>183</v>
      </c>
      <c r="K230" s="43">
        <v>39948</v>
      </c>
      <c r="L230" s="44" t="s">
        <v>305</v>
      </c>
      <c r="M230" s="133" t="s">
        <v>177</v>
      </c>
      <c r="N230" s="46" t="s">
        <v>183</v>
      </c>
      <c r="O230" s="45">
        <v>2009</v>
      </c>
      <c r="P230" s="47"/>
      <c r="Q230" s="48"/>
      <c r="R230" s="48"/>
      <c r="S230" s="48"/>
      <c r="T230" s="49"/>
      <c r="U230" s="50"/>
      <c r="V230" s="51"/>
      <c r="W230" s="410"/>
    </row>
    <row r="231" spans="2:23">
      <c r="B231" s="36" t="s">
        <v>18</v>
      </c>
      <c r="C231" s="37" t="s">
        <v>329</v>
      </c>
      <c r="D231" s="38" t="s">
        <v>330</v>
      </c>
      <c r="E231" s="39" t="s">
        <v>177</v>
      </c>
      <c r="F231" s="40">
        <v>24</v>
      </c>
      <c r="G231" s="41" t="s">
        <v>328</v>
      </c>
      <c r="H231" s="42">
        <v>2.6273148148148145E-3</v>
      </c>
      <c r="I231" s="136" t="s">
        <v>331</v>
      </c>
      <c r="J231" s="139" t="s">
        <v>183</v>
      </c>
      <c r="K231" s="43">
        <v>39948</v>
      </c>
      <c r="L231" s="44" t="s">
        <v>305</v>
      </c>
      <c r="M231" s="133" t="s">
        <v>177</v>
      </c>
      <c r="N231" s="46" t="s">
        <v>183</v>
      </c>
      <c r="O231" s="45">
        <v>2009</v>
      </c>
      <c r="P231" s="47"/>
      <c r="Q231" s="48"/>
      <c r="R231" s="48"/>
      <c r="S231" s="48"/>
      <c r="T231" s="49"/>
      <c r="U231" s="50"/>
      <c r="V231" s="51"/>
      <c r="W231" s="410"/>
    </row>
    <row r="232" spans="2:23">
      <c r="B232" s="36" t="s">
        <v>18</v>
      </c>
      <c r="C232" s="37" t="s">
        <v>329</v>
      </c>
      <c r="D232" s="38" t="s">
        <v>330</v>
      </c>
      <c r="E232" s="39" t="s">
        <v>177</v>
      </c>
      <c r="F232" s="40">
        <v>25</v>
      </c>
      <c r="G232" s="41" t="s">
        <v>306</v>
      </c>
      <c r="H232" s="42">
        <v>3.7731481481481483E-3</v>
      </c>
      <c r="I232" s="136" t="s">
        <v>331</v>
      </c>
      <c r="J232" s="139" t="s">
        <v>183</v>
      </c>
      <c r="K232" s="43">
        <v>39948</v>
      </c>
      <c r="L232" s="44" t="s">
        <v>305</v>
      </c>
      <c r="M232" s="133" t="s">
        <v>177</v>
      </c>
      <c r="N232" s="46" t="s">
        <v>183</v>
      </c>
      <c r="O232" s="45">
        <v>2009</v>
      </c>
      <c r="P232" s="47"/>
      <c r="Q232" s="48"/>
      <c r="R232" s="48"/>
      <c r="S232" s="48"/>
      <c r="T232" s="49"/>
      <c r="U232" s="50"/>
      <c r="V232" s="51"/>
      <c r="W232" s="410"/>
    </row>
    <row r="233" spans="2:23">
      <c r="B233" s="36" t="s">
        <v>18</v>
      </c>
      <c r="C233" s="37" t="s">
        <v>329</v>
      </c>
      <c r="D233" s="38" t="s">
        <v>330</v>
      </c>
      <c r="E233" s="39" t="s">
        <v>177</v>
      </c>
      <c r="F233" s="40">
        <v>26</v>
      </c>
      <c r="G233" s="41" t="s">
        <v>312</v>
      </c>
      <c r="H233" s="42">
        <v>3.2638888888888887E-3</v>
      </c>
      <c r="I233" s="136" t="s">
        <v>331</v>
      </c>
      <c r="J233" s="139" t="s">
        <v>183</v>
      </c>
      <c r="K233" s="43">
        <v>39948</v>
      </c>
      <c r="L233" s="44" t="s">
        <v>305</v>
      </c>
      <c r="M233" s="133" t="s">
        <v>177</v>
      </c>
      <c r="N233" s="46" t="s">
        <v>183</v>
      </c>
      <c r="O233" s="45">
        <v>2009</v>
      </c>
      <c r="P233" s="47"/>
      <c r="Q233" s="48"/>
      <c r="R233" s="48"/>
      <c r="S233" s="48"/>
      <c r="T233" s="49"/>
      <c r="U233" s="50"/>
      <c r="V233" s="51"/>
      <c r="W233" s="410"/>
    </row>
    <row r="234" spans="2:23">
      <c r="B234" s="57" t="s">
        <v>18</v>
      </c>
      <c r="C234" s="58" t="s">
        <v>336</v>
      </c>
      <c r="D234" s="59" t="s">
        <v>337</v>
      </c>
      <c r="E234" s="60" t="s">
        <v>177</v>
      </c>
      <c r="F234" s="61">
        <v>1</v>
      </c>
      <c r="G234" s="62" t="s">
        <v>303</v>
      </c>
      <c r="H234" s="63">
        <v>1.0300925925925926E-3</v>
      </c>
      <c r="I234" s="137" t="s">
        <v>338</v>
      </c>
      <c r="J234" s="140" t="s">
        <v>183</v>
      </c>
      <c r="K234" s="64">
        <v>39952</v>
      </c>
      <c r="L234" s="65" t="s">
        <v>305</v>
      </c>
      <c r="M234" s="134" t="s">
        <v>177</v>
      </c>
      <c r="N234" s="67" t="s">
        <v>183</v>
      </c>
      <c r="O234" s="66">
        <v>2009</v>
      </c>
      <c r="P234" s="68"/>
      <c r="Q234" s="69"/>
      <c r="R234" s="69"/>
      <c r="S234" s="69"/>
      <c r="T234" s="70"/>
      <c r="U234" s="71"/>
      <c r="V234" s="407"/>
      <c r="W234" s="410" t="s">
        <v>1497</v>
      </c>
    </row>
    <row r="235" spans="2:23">
      <c r="B235" s="36" t="s">
        <v>18</v>
      </c>
      <c r="C235" s="37" t="s">
        <v>336</v>
      </c>
      <c r="D235" s="38" t="s">
        <v>337</v>
      </c>
      <c r="E235" s="39" t="s">
        <v>177</v>
      </c>
      <c r="F235" s="40">
        <v>2</v>
      </c>
      <c r="G235" s="41" t="s">
        <v>339</v>
      </c>
      <c r="H235" s="42">
        <v>3.6921296296296294E-3</v>
      </c>
      <c r="I235" s="136" t="s">
        <v>338</v>
      </c>
      <c r="J235" s="139" t="s">
        <v>183</v>
      </c>
      <c r="K235" s="43">
        <v>39952</v>
      </c>
      <c r="L235" s="44" t="s">
        <v>305</v>
      </c>
      <c r="M235" s="133" t="s">
        <v>177</v>
      </c>
      <c r="N235" s="46" t="s">
        <v>183</v>
      </c>
      <c r="O235" s="45">
        <v>2009</v>
      </c>
      <c r="P235" s="47"/>
      <c r="Q235" s="48"/>
      <c r="R235" s="48"/>
      <c r="S235" s="48"/>
      <c r="T235" s="49"/>
      <c r="U235" s="50"/>
      <c r="V235" s="51"/>
      <c r="W235" s="410"/>
    </row>
    <row r="236" spans="2:23">
      <c r="B236" s="36" t="s">
        <v>18</v>
      </c>
      <c r="C236" s="37" t="s">
        <v>336</v>
      </c>
      <c r="D236" s="38" t="s">
        <v>337</v>
      </c>
      <c r="E236" s="39" t="s">
        <v>177</v>
      </c>
      <c r="F236" s="40">
        <v>3</v>
      </c>
      <c r="G236" s="41" t="s">
        <v>307</v>
      </c>
      <c r="H236" s="42">
        <v>3.6921296296296294E-3</v>
      </c>
      <c r="I236" s="136" t="s">
        <v>338</v>
      </c>
      <c r="J236" s="139" t="s">
        <v>183</v>
      </c>
      <c r="K236" s="43">
        <v>39952</v>
      </c>
      <c r="L236" s="44" t="s">
        <v>305</v>
      </c>
      <c r="M236" s="133" t="s">
        <v>177</v>
      </c>
      <c r="N236" s="46" t="s">
        <v>183</v>
      </c>
      <c r="O236" s="45">
        <v>2009</v>
      </c>
      <c r="P236" s="47"/>
      <c r="Q236" s="48"/>
      <c r="R236" s="48"/>
      <c r="S236" s="48"/>
      <c r="T236" s="49"/>
      <c r="U236" s="50"/>
      <c r="V236" s="51"/>
      <c r="W236" s="410"/>
    </row>
    <row r="237" spans="2:23">
      <c r="B237" s="36" t="s">
        <v>18</v>
      </c>
      <c r="C237" s="37" t="s">
        <v>336</v>
      </c>
      <c r="D237" s="38" t="s">
        <v>337</v>
      </c>
      <c r="E237" s="39" t="s">
        <v>177</v>
      </c>
      <c r="F237" s="40">
        <v>4</v>
      </c>
      <c r="G237" s="41" t="s">
        <v>308</v>
      </c>
      <c r="H237" s="42">
        <v>2.0949074074074073E-3</v>
      </c>
      <c r="I237" s="136" t="s">
        <v>338</v>
      </c>
      <c r="J237" s="139" t="s">
        <v>183</v>
      </c>
      <c r="K237" s="43">
        <v>39952</v>
      </c>
      <c r="L237" s="44" t="s">
        <v>305</v>
      </c>
      <c r="M237" s="133" t="s">
        <v>177</v>
      </c>
      <c r="N237" s="46" t="s">
        <v>183</v>
      </c>
      <c r="O237" s="45">
        <v>2009</v>
      </c>
      <c r="P237" s="47"/>
      <c r="Q237" s="48"/>
      <c r="R237" s="48"/>
      <c r="S237" s="48"/>
      <c r="T237" s="49"/>
      <c r="U237" s="50"/>
      <c r="V237" s="51"/>
      <c r="W237" s="410"/>
    </row>
    <row r="238" spans="2:23">
      <c r="B238" s="36" t="s">
        <v>18</v>
      </c>
      <c r="C238" s="37" t="s">
        <v>336</v>
      </c>
      <c r="D238" s="38" t="s">
        <v>337</v>
      </c>
      <c r="E238" s="39" t="s">
        <v>177</v>
      </c>
      <c r="F238" s="40">
        <v>5</v>
      </c>
      <c r="G238" s="41" t="s">
        <v>309</v>
      </c>
      <c r="H238" s="42">
        <v>3.2754629629629631E-3</v>
      </c>
      <c r="I238" s="136" t="s">
        <v>338</v>
      </c>
      <c r="J238" s="139" t="s">
        <v>183</v>
      </c>
      <c r="K238" s="43">
        <v>39952</v>
      </c>
      <c r="L238" s="44" t="s">
        <v>305</v>
      </c>
      <c r="M238" s="133" t="s">
        <v>177</v>
      </c>
      <c r="N238" s="46" t="s">
        <v>183</v>
      </c>
      <c r="O238" s="45">
        <v>2009</v>
      </c>
      <c r="P238" s="47"/>
      <c r="Q238" s="48"/>
      <c r="R238" s="48"/>
      <c r="S238" s="48"/>
      <c r="T238" s="49"/>
      <c r="U238" s="50"/>
      <c r="V238" s="51"/>
      <c r="W238" s="410"/>
    </row>
    <row r="239" spans="2:23">
      <c r="B239" s="36" t="s">
        <v>18</v>
      </c>
      <c r="C239" s="37" t="s">
        <v>336</v>
      </c>
      <c r="D239" s="38" t="s">
        <v>337</v>
      </c>
      <c r="E239" s="39" t="s">
        <v>177</v>
      </c>
      <c r="F239" s="40">
        <v>6</v>
      </c>
      <c r="G239" s="41" t="s">
        <v>24</v>
      </c>
      <c r="H239" s="42">
        <v>2.8703703703703708E-3</v>
      </c>
      <c r="I239" s="136" t="s">
        <v>338</v>
      </c>
      <c r="J239" s="139" t="s">
        <v>183</v>
      </c>
      <c r="K239" s="43">
        <v>39952</v>
      </c>
      <c r="L239" s="44" t="s">
        <v>305</v>
      </c>
      <c r="M239" s="133" t="s">
        <v>177</v>
      </c>
      <c r="N239" s="46" t="s">
        <v>183</v>
      </c>
      <c r="O239" s="45">
        <v>2009</v>
      </c>
      <c r="P239" s="47"/>
      <c r="Q239" s="48"/>
      <c r="R239" s="48"/>
      <c r="S239" s="48"/>
      <c r="T239" s="49"/>
      <c r="U239" s="50"/>
      <c r="V239" s="51"/>
      <c r="W239" s="410"/>
    </row>
    <row r="240" spans="2:23">
      <c r="B240" s="36" t="s">
        <v>18</v>
      </c>
      <c r="C240" s="37" t="s">
        <v>336</v>
      </c>
      <c r="D240" s="38" t="s">
        <v>337</v>
      </c>
      <c r="E240" s="39" t="s">
        <v>177</v>
      </c>
      <c r="F240" s="40">
        <v>7</v>
      </c>
      <c r="G240" s="41" t="s">
        <v>310</v>
      </c>
      <c r="H240" s="42">
        <v>4.8611111111111104E-4</v>
      </c>
      <c r="I240" s="136" t="s">
        <v>338</v>
      </c>
      <c r="J240" s="139" t="s">
        <v>183</v>
      </c>
      <c r="K240" s="43">
        <v>39952</v>
      </c>
      <c r="L240" s="44" t="s">
        <v>305</v>
      </c>
      <c r="M240" s="133" t="s">
        <v>177</v>
      </c>
      <c r="N240" s="46" t="s">
        <v>183</v>
      </c>
      <c r="O240" s="45">
        <v>2009</v>
      </c>
      <c r="P240" s="47"/>
      <c r="Q240" s="48"/>
      <c r="R240" s="48"/>
      <c r="S240" s="48"/>
      <c r="T240" s="49"/>
      <c r="U240" s="50"/>
      <c r="V240" s="51"/>
      <c r="W240" s="410"/>
    </row>
    <row r="241" spans="2:23">
      <c r="B241" s="36" t="s">
        <v>18</v>
      </c>
      <c r="C241" s="37" t="s">
        <v>336</v>
      </c>
      <c r="D241" s="38" t="s">
        <v>337</v>
      </c>
      <c r="E241" s="39" t="s">
        <v>177</v>
      </c>
      <c r="F241" s="40">
        <v>8</v>
      </c>
      <c r="G241" s="41" t="s">
        <v>311</v>
      </c>
      <c r="H241" s="42">
        <v>2.8472222222222219E-3</v>
      </c>
      <c r="I241" s="136" t="s">
        <v>338</v>
      </c>
      <c r="J241" s="139" t="s">
        <v>183</v>
      </c>
      <c r="K241" s="43">
        <v>39952</v>
      </c>
      <c r="L241" s="44" t="s">
        <v>305</v>
      </c>
      <c r="M241" s="133" t="s">
        <v>177</v>
      </c>
      <c r="N241" s="46" t="s">
        <v>183</v>
      </c>
      <c r="O241" s="45">
        <v>2009</v>
      </c>
      <c r="P241" s="47"/>
      <c r="Q241" s="48"/>
      <c r="R241" s="48"/>
      <c r="S241" s="48"/>
      <c r="T241" s="49"/>
      <c r="U241" s="50"/>
      <c r="V241" s="51"/>
      <c r="W241" s="410"/>
    </row>
    <row r="242" spans="2:23">
      <c r="B242" s="36" t="s">
        <v>18</v>
      </c>
      <c r="C242" s="37" t="s">
        <v>336</v>
      </c>
      <c r="D242" s="38" t="s">
        <v>337</v>
      </c>
      <c r="E242" s="39" t="s">
        <v>177</v>
      </c>
      <c r="F242" s="40">
        <v>9</v>
      </c>
      <c r="G242" s="41" t="s">
        <v>312</v>
      </c>
      <c r="H242" s="42">
        <v>3.1134259259259262E-3</v>
      </c>
      <c r="I242" s="136" t="s">
        <v>338</v>
      </c>
      <c r="J242" s="139" t="s">
        <v>183</v>
      </c>
      <c r="K242" s="43">
        <v>39952</v>
      </c>
      <c r="L242" s="44" t="s">
        <v>305</v>
      </c>
      <c r="M242" s="133" t="s">
        <v>177</v>
      </c>
      <c r="N242" s="46" t="s">
        <v>183</v>
      </c>
      <c r="O242" s="45">
        <v>2009</v>
      </c>
      <c r="P242" s="47"/>
      <c r="Q242" s="48"/>
      <c r="R242" s="48"/>
      <c r="S242" s="48"/>
      <c r="T242" s="49"/>
      <c r="U242" s="50"/>
      <c r="V242" s="51"/>
      <c r="W242" s="410"/>
    </row>
    <row r="243" spans="2:23">
      <c r="B243" s="36" t="s">
        <v>18</v>
      </c>
      <c r="C243" s="37" t="s">
        <v>336</v>
      </c>
      <c r="D243" s="38" t="s">
        <v>337</v>
      </c>
      <c r="E243" s="39" t="s">
        <v>177</v>
      </c>
      <c r="F243" s="40">
        <v>10</v>
      </c>
      <c r="G243" s="41" t="s">
        <v>313</v>
      </c>
      <c r="H243" s="42">
        <v>2.7430555555555554E-3</v>
      </c>
      <c r="I243" s="136" t="s">
        <v>338</v>
      </c>
      <c r="J243" s="139" t="s">
        <v>183</v>
      </c>
      <c r="K243" s="43">
        <v>39952</v>
      </c>
      <c r="L243" s="44" t="s">
        <v>305</v>
      </c>
      <c r="M243" s="133" t="s">
        <v>177</v>
      </c>
      <c r="N243" s="46" t="s">
        <v>183</v>
      </c>
      <c r="O243" s="45">
        <v>2009</v>
      </c>
      <c r="P243" s="47"/>
      <c r="Q243" s="48"/>
      <c r="R243" s="48"/>
      <c r="S243" s="48"/>
      <c r="T243" s="49"/>
      <c r="U243" s="50"/>
      <c r="V243" s="51"/>
      <c r="W243" s="410"/>
    </row>
    <row r="244" spans="2:23">
      <c r="B244" s="36" t="s">
        <v>18</v>
      </c>
      <c r="C244" s="37" t="s">
        <v>336</v>
      </c>
      <c r="D244" s="38" t="s">
        <v>337</v>
      </c>
      <c r="E244" s="39" t="s">
        <v>177</v>
      </c>
      <c r="F244" s="40">
        <v>11</v>
      </c>
      <c r="G244" s="41" t="s">
        <v>187</v>
      </c>
      <c r="H244" s="42">
        <v>2.199074074074074E-4</v>
      </c>
      <c r="I244" s="136" t="s">
        <v>338</v>
      </c>
      <c r="J244" s="139" t="s">
        <v>183</v>
      </c>
      <c r="K244" s="43">
        <v>39952</v>
      </c>
      <c r="L244" s="44" t="s">
        <v>305</v>
      </c>
      <c r="M244" s="133" t="s">
        <v>177</v>
      </c>
      <c r="N244" s="46" t="s">
        <v>183</v>
      </c>
      <c r="O244" s="45">
        <v>2009</v>
      </c>
      <c r="P244" s="47"/>
      <c r="Q244" s="48"/>
      <c r="R244" s="48"/>
      <c r="S244" s="48"/>
      <c r="T244" s="49"/>
      <c r="U244" s="50"/>
      <c r="V244" s="51"/>
      <c r="W244" s="410"/>
    </row>
    <row r="245" spans="2:23">
      <c r="B245" s="36" t="s">
        <v>18</v>
      </c>
      <c r="C245" s="37" t="s">
        <v>336</v>
      </c>
      <c r="D245" s="38" t="s">
        <v>337</v>
      </c>
      <c r="E245" s="39" t="s">
        <v>177</v>
      </c>
      <c r="F245" s="40">
        <v>12</v>
      </c>
      <c r="G245" s="41" t="s">
        <v>314</v>
      </c>
      <c r="H245" s="42">
        <v>3.6921296296296294E-3</v>
      </c>
      <c r="I245" s="136" t="s">
        <v>338</v>
      </c>
      <c r="J245" s="139" t="s">
        <v>183</v>
      </c>
      <c r="K245" s="43">
        <v>39952</v>
      </c>
      <c r="L245" s="44" t="s">
        <v>305</v>
      </c>
      <c r="M245" s="133" t="s">
        <v>177</v>
      </c>
      <c r="N245" s="46" t="s">
        <v>183</v>
      </c>
      <c r="O245" s="45">
        <v>2009</v>
      </c>
      <c r="P245" s="47"/>
      <c r="Q245" s="48"/>
      <c r="R245" s="48"/>
      <c r="S245" s="48"/>
      <c r="T245" s="49"/>
      <c r="U245" s="50"/>
      <c r="V245" s="51"/>
      <c r="W245" s="410"/>
    </row>
    <row r="246" spans="2:23">
      <c r="B246" s="36" t="s">
        <v>18</v>
      </c>
      <c r="C246" s="37" t="s">
        <v>336</v>
      </c>
      <c r="D246" s="38" t="s">
        <v>337</v>
      </c>
      <c r="E246" s="39" t="s">
        <v>177</v>
      </c>
      <c r="F246" s="40">
        <v>13</v>
      </c>
      <c r="G246" s="41" t="s">
        <v>340</v>
      </c>
      <c r="H246" s="42">
        <v>3.2175925925925922E-3</v>
      </c>
      <c r="I246" s="136" t="s">
        <v>338</v>
      </c>
      <c r="J246" s="139" t="s">
        <v>183</v>
      </c>
      <c r="K246" s="43">
        <v>39952</v>
      </c>
      <c r="L246" s="44" t="s">
        <v>305</v>
      </c>
      <c r="M246" s="133" t="s">
        <v>177</v>
      </c>
      <c r="N246" s="46" t="s">
        <v>183</v>
      </c>
      <c r="O246" s="45">
        <v>2009</v>
      </c>
      <c r="P246" s="47"/>
      <c r="Q246" s="48"/>
      <c r="R246" s="48"/>
      <c r="S246" s="48"/>
      <c r="T246" s="49"/>
      <c r="U246" s="50"/>
      <c r="V246" s="51"/>
      <c r="W246" s="410"/>
    </row>
    <row r="247" spans="2:23">
      <c r="B247" s="36" t="s">
        <v>18</v>
      </c>
      <c r="C247" s="37" t="s">
        <v>336</v>
      </c>
      <c r="D247" s="38" t="s">
        <v>337</v>
      </c>
      <c r="E247" s="39" t="s">
        <v>177</v>
      </c>
      <c r="F247" s="40">
        <v>14</v>
      </c>
      <c r="G247" s="41" t="s">
        <v>316</v>
      </c>
      <c r="H247" s="42">
        <v>2.8009259259259259E-3</v>
      </c>
      <c r="I247" s="136" t="s">
        <v>338</v>
      </c>
      <c r="J247" s="139" t="s">
        <v>183</v>
      </c>
      <c r="K247" s="43">
        <v>39952</v>
      </c>
      <c r="L247" s="44" t="s">
        <v>305</v>
      </c>
      <c r="M247" s="133" t="s">
        <v>177</v>
      </c>
      <c r="N247" s="46" t="s">
        <v>183</v>
      </c>
      <c r="O247" s="45">
        <v>2009</v>
      </c>
      <c r="P247" s="47"/>
      <c r="Q247" s="48"/>
      <c r="R247" s="48"/>
      <c r="S247" s="48"/>
      <c r="T247" s="49"/>
      <c r="U247" s="50"/>
      <c r="V247" s="51"/>
      <c r="W247" s="410"/>
    </row>
    <row r="248" spans="2:23">
      <c r="B248" s="36" t="s">
        <v>18</v>
      </c>
      <c r="C248" s="37" t="s">
        <v>336</v>
      </c>
      <c r="D248" s="38" t="s">
        <v>337</v>
      </c>
      <c r="E248" s="39" t="s">
        <v>177</v>
      </c>
      <c r="F248" s="40">
        <v>15</v>
      </c>
      <c r="G248" s="41" t="s">
        <v>317</v>
      </c>
      <c r="H248" s="42">
        <v>4.8611111111111104E-4</v>
      </c>
      <c r="I248" s="136" t="s">
        <v>338</v>
      </c>
      <c r="J248" s="139" t="s">
        <v>183</v>
      </c>
      <c r="K248" s="43">
        <v>39952</v>
      </c>
      <c r="L248" s="44" t="s">
        <v>305</v>
      </c>
      <c r="M248" s="133" t="s">
        <v>177</v>
      </c>
      <c r="N248" s="46" t="s">
        <v>183</v>
      </c>
      <c r="O248" s="45">
        <v>2009</v>
      </c>
      <c r="P248" s="47"/>
      <c r="Q248" s="48"/>
      <c r="R248" s="48"/>
      <c r="S248" s="48"/>
      <c r="T248" s="49"/>
      <c r="U248" s="50"/>
      <c r="V248" s="51"/>
      <c r="W248" s="410"/>
    </row>
    <row r="249" spans="2:23">
      <c r="B249" s="36" t="s">
        <v>18</v>
      </c>
      <c r="C249" s="37" t="s">
        <v>336</v>
      </c>
      <c r="D249" s="38" t="s">
        <v>337</v>
      </c>
      <c r="E249" s="39" t="s">
        <v>177</v>
      </c>
      <c r="F249" s="40">
        <v>16</v>
      </c>
      <c r="G249" s="41" t="s">
        <v>341</v>
      </c>
      <c r="H249" s="42">
        <v>3.2754629629629631E-3</v>
      </c>
      <c r="I249" s="136" t="s">
        <v>338</v>
      </c>
      <c r="J249" s="139" t="s">
        <v>183</v>
      </c>
      <c r="K249" s="43">
        <v>39952</v>
      </c>
      <c r="L249" s="44" t="s">
        <v>305</v>
      </c>
      <c r="M249" s="133" t="s">
        <v>177</v>
      </c>
      <c r="N249" s="46" t="s">
        <v>183</v>
      </c>
      <c r="O249" s="45">
        <v>2009</v>
      </c>
      <c r="P249" s="47"/>
      <c r="Q249" s="48"/>
      <c r="R249" s="48"/>
      <c r="S249" s="48"/>
      <c r="T249" s="49"/>
      <c r="U249" s="50"/>
      <c r="V249" s="51"/>
      <c r="W249" s="410"/>
    </row>
    <row r="250" spans="2:23">
      <c r="B250" s="36" t="s">
        <v>18</v>
      </c>
      <c r="C250" s="37" t="s">
        <v>336</v>
      </c>
      <c r="D250" s="38" t="s">
        <v>337</v>
      </c>
      <c r="E250" s="39" t="s">
        <v>177</v>
      </c>
      <c r="F250" s="40">
        <v>17</v>
      </c>
      <c r="G250" s="41" t="s">
        <v>26</v>
      </c>
      <c r="H250" s="42">
        <v>4.5370370370370365E-3</v>
      </c>
      <c r="I250" s="136" t="s">
        <v>338</v>
      </c>
      <c r="J250" s="139" t="s">
        <v>183</v>
      </c>
      <c r="K250" s="43">
        <v>39952</v>
      </c>
      <c r="L250" s="44" t="s">
        <v>305</v>
      </c>
      <c r="M250" s="133" t="s">
        <v>177</v>
      </c>
      <c r="N250" s="46" t="s">
        <v>183</v>
      </c>
      <c r="O250" s="45">
        <v>2009</v>
      </c>
      <c r="P250" s="47"/>
      <c r="Q250" s="48"/>
      <c r="R250" s="48"/>
      <c r="S250" s="48"/>
      <c r="T250" s="49"/>
      <c r="U250" s="50"/>
      <c r="V250" s="51"/>
      <c r="W250" s="410"/>
    </row>
    <row r="251" spans="2:23">
      <c r="B251" s="36" t="s">
        <v>18</v>
      </c>
      <c r="C251" s="37" t="s">
        <v>336</v>
      </c>
      <c r="D251" s="38" t="s">
        <v>337</v>
      </c>
      <c r="E251" s="39" t="s">
        <v>177</v>
      </c>
      <c r="F251" s="40">
        <v>18</v>
      </c>
      <c r="G251" s="41" t="s">
        <v>342</v>
      </c>
      <c r="H251" s="42">
        <v>3.4375000000000005E-3</v>
      </c>
      <c r="I251" s="136" t="s">
        <v>338</v>
      </c>
      <c r="J251" s="139" t="s">
        <v>183</v>
      </c>
      <c r="K251" s="43">
        <v>39952</v>
      </c>
      <c r="L251" s="44" t="s">
        <v>305</v>
      </c>
      <c r="M251" s="133" t="s">
        <v>177</v>
      </c>
      <c r="N251" s="46" t="s">
        <v>183</v>
      </c>
      <c r="O251" s="45">
        <v>2009</v>
      </c>
      <c r="P251" s="47"/>
      <c r="Q251" s="48"/>
      <c r="R251" s="48"/>
      <c r="S251" s="48"/>
      <c r="T251" s="49"/>
      <c r="U251" s="50"/>
      <c r="V251" s="51"/>
      <c r="W251" s="410"/>
    </row>
    <row r="252" spans="2:23">
      <c r="B252" s="36" t="s">
        <v>18</v>
      </c>
      <c r="C252" s="37" t="s">
        <v>336</v>
      </c>
      <c r="D252" s="38" t="s">
        <v>337</v>
      </c>
      <c r="E252" s="39" t="s">
        <v>177</v>
      </c>
      <c r="F252" s="40">
        <v>19</v>
      </c>
      <c r="G252" s="41" t="s">
        <v>211</v>
      </c>
      <c r="H252" s="42">
        <v>1.0300925925925926E-3</v>
      </c>
      <c r="I252" s="136" t="s">
        <v>338</v>
      </c>
      <c r="J252" s="139" t="s">
        <v>183</v>
      </c>
      <c r="K252" s="43">
        <v>39952</v>
      </c>
      <c r="L252" s="44" t="s">
        <v>305</v>
      </c>
      <c r="M252" s="133" t="s">
        <v>177</v>
      </c>
      <c r="N252" s="46" t="s">
        <v>183</v>
      </c>
      <c r="O252" s="45">
        <v>2009</v>
      </c>
      <c r="P252" s="47"/>
      <c r="Q252" s="48"/>
      <c r="R252" s="48"/>
      <c r="S252" s="48"/>
      <c r="T252" s="49"/>
      <c r="U252" s="50"/>
      <c r="V252" s="51"/>
      <c r="W252" s="410"/>
    </row>
    <row r="253" spans="2:23">
      <c r="B253" s="36" t="s">
        <v>18</v>
      </c>
      <c r="C253" s="37" t="s">
        <v>336</v>
      </c>
      <c r="D253" s="38" t="s">
        <v>337</v>
      </c>
      <c r="E253" s="39" t="s">
        <v>177</v>
      </c>
      <c r="F253" s="40">
        <v>20</v>
      </c>
      <c r="G253" s="41" t="s">
        <v>343</v>
      </c>
      <c r="H253" s="42">
        <v>4.293981481481482E-3</v>
      </c>
      <c r="I253" s="136" t="s">
        <v>338</v>
      </c>
      <c r="J253" s="139" t="s">
        <v>183</v>
      </c>
      <c r="K253" s="43">
        <v>39952</v>
      </c>
      <c r="L253" s="44" t="s">
        <v>305</v>
      </c>
      <c r="M253" s="133" t="s">
        <v>177</v>
      </c>
      <c r="N253" s="46" t="s">
        <v>183</v>
      </c>
      <c r="O253" s="45">
        <v>2009</v>
      </c>
      <c r="P253" s="47"/>
      <c r="Q253" s="48"/>
      <c r="R253" s="48"/>
      <c r="S253" s="48"/>
      <c r="T253" s="49"/>
      <c r="U253" s="50"/>
      <c r="V253" s="51"/>
      <c r="W253" s="410"/>
    </row>
    <row r="254" spans="2:23">
      <c r="B254" s="36" t="s">
        <v>18</v>
      </c>
      <c r="C254" s="37" t="s">
        <v>336</v>
      </c>
      <c r="D254" s="38" t="s">
        <v>337</v>
      </c>
      <c r="E254" s="39" t="s">
        <v>177</v>
      </c>
      <c r="F254" s="40">
        <v>21</v>
      </c>
      <c r="G254" s="41" t="s">
        <v>334</v>
      </c>
      <c r="H254" s="42">
        <v>3.3217592592592591E-3</v>
      </c>
      <c r="I254" s="136" t="s">
        <v>338</v>
      </c>
      <c r="J254" s="139" t="s">
        <v>183</v>
      </c>
      <c r="K254" s="43">
        <v>39952</v>
      </c>
      <c r="L254" s="44" t="s">
        <v>305</v>
      </c>
      <c r="M254" s="133" t="s">
        <v>177</v>
      </c>
      <c r="N254" s="46" t="s">
        <v>183</v>
      </c>
      <c r="O254" s="45">
        <v>2009</v>
      </c>
      <c r="P254" s="47"/>
      <c r="Q254" s="48"/>
      <c r="R254" s="48"/>
      <c r="S254" s="48"/>
      <c r="T254" s="49"/>
      <c r="U254" s="50"/>
      <c r="V254" s="51"/>
      <c r="W254" s="410"/>
    </row>
    <row r="255" spans="2:23">
      <c r="B255" s="36" t="s">
        <v>18</v>
      </c>
      <c r="C255" s="37" t="s">
        <v>336</v>
      </c>
      <c r="D255" s="38" t="s">
        <v>337</v>
      </c>
      <c r="E255" s="39" t="s">
        <v>177</v>
      </c>
      <c r="F255" s="40">
        <v>22</v>
      </c>
      <c r="G255" s="41" t="s">
        <v>344</v>
      </c>
      <c r="H255" s="42">
        <v>3.6458333333333334E-3</v>
      </c>
      <c r="I255" s="136" t="s">
        <v>338</v>
      </c>
      <c r="J255" s="139" t="s">
        <v>183</v>
      </c>
      <c r="K255" s="43">
        <v>39952</v>
      </c>
      <c r="L255" s="44" t="s">
        <v>305</v>
      </c>
      <c r="M255" s="133" t="s">
        <v>177</v>
      </c>
      <c r="N255" s="46" t="s">
        <v>183</v>
      </c>
      <c r="O255" s="45">
        <v>2009</v>
      </c>
      <c r="P255" s="47"/>
      <c r="Q255" s="48"/>
      <c r="R255" s="48"/>
      <c r="S255" s="48"/>
      <c r="T255" s="49"/>
      <c r="U255" s="50"/>
      <c r="V255" s="51"/>
      <c r="W255" s="410"/>
    </row>
    <row r="256" spans="2:23">
      <c r="B256" s="57" t="s">
        <v>18</v>
      </c>
      <c r="C256" s="58" t="s">
        <v>345</v>
      </c>
      <c r="D256" s="59" t="s">
        <v>346</v>
      </c>
      <c r="E256" s="60" t="s">
        <v>177</v>
      </c>
      <c r="F256" s="61">
        <v>1</v>
      </c>
      <c r="G256" s="62" t="s">
        <v>347</v>
      </c>
      <c r="H256" s="63">
        <v>3.5069444444444445E-3</v>
      </c>
      <c r="I256" s="137" t="s">
        <v>348</v>
      </c>
      <c r="J256" s="140" t="s">
        <v>183</v>
      </c>
      <c r="K256" s="64">
        <v>40347</v>
      </c>
      <c r="L256" s="65" t="s">
        <v>349</v>
      </c>
      <c r="M256" s="134" t="s">
        <v>177</v>
      </c>
      <c r="N256" s="67" t="s">
        <v>183</v>
      </c>
      <c r="O256" s="66">
        <v>2010</v>
      </c>
      <c r="P256" s="68"/>
      <c r="Q256" s="69"/>
      <c r="R256" s="69"/>
      <c r="S256" s="69"/>
      <c r="T256" s="70"/>
      <c r="U256" s="71"/>
      <c r="V256" s="407"/>
      <c r="W256" s="410" t="s">
        <v>1497</v>
      </c>
    </row>
    <row r="257" spans="2:23">
      <c r="B257" s="36" t="s">
        <v>18</v>
      </c>
      <c r="C257" s="37" t="s">
        <v>345</v>
      </c>
      <c r="D257" s="38" t="s">
        <v>346</v>
      </c>
      <c r="E257" s="39" t="s">
        <v>177</v>
      </c>
      <c r="F257" s="40">
        <v>2</v>
      </c>
      <c r="G257" s="41" t="s">
        <v>350</v>
      </c>
      <c r="H257" s="42">
        <v>3.4722222222222225E-3</v>
      </c>
      <c r="I257" s="136" t="s">
        <v>348</v>
      </c>
      <c r="J257" s="139" t="s">
        <v>183</v>
      </c>
      <c r="K257" s="43">
        <v>40347</v>
      </c>
      <c r="L257" s="44" t="s">
        <v>349</v>
      </c>
      <c r="M257" s="133" t="s">
        <v>177</v>
      </c>
      <c r="N257" s="46" t="s">
        <v>183</v>
      </c>
      <c r="O257" s="45">
        <v>2010</v>
      </c>
      <c r="P257" s="47"/>
      <c r="Q257" s="48"/>
      <c r="R257" s="48"/>
      <c r="S257" s="48"/>
      <c r="T257" s="49"/>
      <c r="U257" s="50"/>
      <c r="V257" s="51"/>
      <c r="W257" s="410"/>
    </row>
    <row r="258" spans="2:23">
      <c r="B258" s="36" t="s">
        <v>18</v>
      </c>
      <c r="C258" s="37" t="s">
        <v>345</v>
      </c>
      <c r="D258" s="38" t="s">
        <v>346</v>
      </c>
      <c r="E258" s="39" t="s">
        <v>177</v>
      </c>
      <c r="F258" s="40">
        <v>3</v>
      </c>
      <c r="G258" s="41" t="s">
        <v>351</v>
      </c>
      <c r="H258" s="42">
        <v>2.4652777777777776E-3</v>
      </c>
      <c r="I258" s="136" t="s">
        <v>348</v>
      </c>
      <c r="J258" s="139" t="s">
        <v>183</v>
      </c>
      <c r="K258" s="43">
        <v>40347</v>
      </c>
      <c r="L258" s="44" t="s">
        <v>349</v>
      </c>
      <c r="M258" s="133" t="s">
        <v>177</v>
      </c>
      <c r="N258" s="46" t="s">
        <v>183</v>
      </c>
      <c r="O258" s="45">
        <v>2010</v>
      </c>
      <c r="P258" s="47"/>
      <c r="Q258" s="48"/>
      <c r="R258" s="48"/>
      <c r="S258" s="48"/>
      <c r="T258" s="49"/>
      <c r="U258" s="50"/>
      <c r="V258" s="51"/>
      <c r="W258" s="410"/>
    </row>
    <row r="259" spans="2:23">
      <c r="B259" s="36" t="s">
        <v>18</v>
      </c>
      <c r="C259" s="37" t="s">
        <v>345</v>
      </c>
      <c r="D259" s="38" t="s">
        <v>346</v>
      </c>
      <c r="E259" s="39" t="s">
        <v>177</v>
      </c>
      <c r="F259" s="40">
        <v>4</v>
      </c>
      <c r="G259" s="41" t="s">
        <v>352</v>
      </c>
      <c r="H259" s="42">
        <v>3.0671296296296297E-3</v>
      </c>
      <c r="I259" s="136" t="s">
        <v>348</v>
      </c>
      <c r="J259" s="139" t="s">
        <v>183</v>
      </c>
      <c r="K259" s="43">
        <v>40347</v>
      </c>
      <c r="L259" s="44" t="s">
        <v>349</v>
      </c>
      <c r="M259" s="133" t="s">
        <v>177</v>
      </c>
      <c r="N259" s="46" t="s">
        <v>183</v>
      </c>
      <c r="O259" s="45">
        <v>2010</v>
      </c>
      <c r="P259" s="47"/>
      <c r="Q259" s="48"/>
      <c r="R259" s="48"/>
      <c r="S259" s="48"/>
      <c r="T259" s="49"/>
      <c r="U259" s="50"/>
      <c r="V259" s="51"/>
      <c r="W259" s="410"/>
    </row>
    <row r="260" spans="2:23">
      <c r="B260" s="36" t="s">
        <v>18</v>
      </c>
      <c r="C260" s="37" t="s">
        <v>345</v>
      </c>
      <c r="D260" s="38" t="s">
        <v>346</v>
      </c>
      <c r="E260" s="39" t="s">
        <v>177</v>
      </c>
      <c r="F260" s="40">
        <v>5</v>
      </c>
      <c r="G260" s="41" t="s">
        <v>353</v>
      </c>
      <c r="H260" s="42">
        <v>2.7546296296296294E-3</v>
      </c>
      <c r="I260" s="136" t="s">
        <v>348</v>
      </c>
      <c r="J260" s="139" t="s">
        <v>183</v>
      </c>
      <c r="K260" s="43">
        <v>40347</v>
      </c>
      <c r="L260" s="44" t="s">
        <v>349</v>
      </c>
      <c r="M260" s="133" t="s">
        <v>177</v>
      </c>
      <c r="N260" s="46" t="s">
        <v>183</v>
      </c>
      <c r="O260" s="45">
        <v>2010</v>
      </c>
      <c r="P260" s="47"/>
      <c r="Q260" s="48"/>
      <c r="R260" s="48"/>
      <c r="S260" s="48"/>
      <c r="T260" s="49"/>
      <c r="U260" s="50"/>
      <c r="V260" s="51"/>
      <c r="W260" s="410"/>
    </row>
    <row r="261" spans="2:23">
      <c r="B261" s="36" t="s">
        <v>18</v>
      </c>
      <c r="C261" s="37" t="s">
        <v>345</v>
      </c>
      <c r="D261" s="38" t="s">
        <v>346</v>
      </c>
      <c r="E261" s="39" t="s">
        <v>177</v>
      </c>
      <c r="F261" s="40">
        <v>6</v>
      </c>
      <c r="G261" s="41" t="s">
        <v>354</v>
      </c>
      <c r="H261" s="42">
        <v>3.4490740740740745E-3</v>
      </c>
      <c r="I261" s="136" t="s">
        <v>348</v>
      </c>
      <c r="J261" s="139" t="s">
        <v>183</v>
      </c>
      <c r="K261" s="43">
        <v>40347</v>
      </c>
      <c r="L261" s="44" t="s">
        <v>349</v>
      </c>
      <c r="M261" s="133" t="s">
        <v>177</v>
      </c>
      <c r="N261" s="46" t="s">
        <v>183</v>
      </c>
      <c r="O261" s="45">
        <v>2010</v>
      </c>
      <c r="P261" s="47"/>
      <c r="Q261" s="48"/>
      <c r="R261" s="48"/>
      <c r="S261" s="48"/>
      <c r="T261" s="49"/>
      <c r="U261" s="50"/>
      <c r="V261" s="51"/>
      <c r="W261" s="410"/>
    </row>
    <row r="262" spans="2:23">
      <c r="B262" s="36" t="s">
        <v>18</v>
      </c>
      <c r="C262" s="37" t="s">
        <v>345</v>
      </c>
      <c r="D262" s="38" t="s">
        <v>346</v>
      </c>
      <c r="E262" s="39" t="s">
        <v>177</v>
      </c>
      <c r="F262" s="40">
        <v>7</v>
      </c>
      <c r="G262" s="41" t="s">
        <v>355</v>
      </c>
      <c r="H262" s="42">
        <v>2.8703703703703708E-3</v>
      </c>
      <c r="I262" s="136" t="s">
        <v>348</v>
      </c>
      <c r="J262" s="139" t="s">
        <v>183</v>
      </c>
      <c r="K262" s="43">
        <v>40347</v>
      </c>
      <c r="L262" s="44" t="s">
        <v>349</v>
      </c>
      <c r="M262" s="133" t="s">
        <v>177</v>
      </c>
      <c r="N262" s="46" t="s">
        <v>183</v>
      </c>
      <c r="O262" s="45">
        <v>2010</v>
      </c>
      <c r="P262" s="47"/>
      <c r="Q262" s="48"/>
      <c r="R262" s="48"/>
      <c r="S262" s="48"/>
      <c r="T262" s="49"/>
      <c r="U262" s="50"/>
      <c r="V262" s="51"/>
      <c r="W262" s="410"/>
    </row>
    <row r="263" spans="2:23">
      <c r="B263" s="36" t="s">
        <v>18</v>
      </c>
      <c r="C263" s="37" t="s">
        <v>345</v>
      </c>
      <c r="D263" s="38" t="s">
        <v>346</v>
      </c>
      <c r="E263" s="39" t="s">
        <v>177</v>
      </c>
      <c r="F263" s="40">
        <v>8</v>
      </c>
      <c r="G263" s="41" t="s">
        <v>356</v>
      </c>
      <c r="H263" s="42">
        <v>3.1828703703703702E-3</v>
      </c>
      <c r="I263" s="136" t="s">
        <v>348</v>
      </c>
      <c r="J263" s="139" t="s">
        <v>183</v>
      </c>
      <c r="K263" s="43">
        <v>40347</v>
      </c>
      <c r="L263" s="44" t="s">
        <v>349</v>
      </c>
      <c r="M263" s="133" t="s">
        <v>177</v>
      </c>
      <c r="N263" s="46" t="s">
        <v>183</v>
      </c>
      <c r="O263" s="45">
        <v>2010</v>
      </c>
      <c r="P263" s="47"/>
      <c r="Q263" s="48"/>
      <c r="R263" s="48"/>
      <c r="S263" s="48"/>
      <c r="T263" s="49"/>
      <c r="U263" s="50"/>
      <c r="V263" s="51"/>
      <c r="W263" s="410"/>
    </row>
    <row r="264" spans="2:23">
      <c r="B264" s="36" t="s">
        <v>18</v>
      </c>
      <c r="C264" s="37" t="s">
        <v>345</v>
      </c>
      <c r="D264" s="38" t="s">
        <v>346</v>
      </c>
      <c r="E264" s="39" t="s">
        <v>177</v>
      </c>
      <c r="F264" s="40">
        <v>9</v>
      </c>
      <c r="G264" s="41" t="s">
        <v>357</v>
      </c>
      <c r="H264" s="42">
        <v>3.4606481481481485E-3</v>
      </c>
      <c r="I264" s="136" t="s">
        <v>348</v>
      </c>
      <c r="J264" s="139" t="s">
        <v>183</v>
      </c>
      <c r="K264" s="43">
        <v>40347</v>
      </c>
      <c r="L264" s="44" t="s">
        <v>349</v>
      </c>
      <c r="M264" s="133" t="s">
        <v>177</v>
      </c>
      <c r="N264" s="46" t="s">
        <v>183</v>
      </c>
      <c r="O264" s="45">
        <v>2010</v>
      </c>
      <c r="P264" s="47"/>
      <c r="Q264" s="48"/>
      <c r="R264" s="48"/>
      <c r="S264" s="48"/>
      <c r="T264" s="49"/>
      <c r="U264" s="50"/>
      <c r="V264" s="51"/>
      <c r="W264" s="410"/>
    </row>
    <row r="265" spans="2:23">
      <c r="B265" s="36" t="s">
        <v>18</v>
      </c>
      <c r="C265" s="37" t="s">
        <v>345</v>
      </c>
      <c r="D265" s="38" t="s">
        <v>346</v>
      </c>
      <c r="E265" s="39" t="s">
        <v>177</v>
      </c>
      <c r="F265" s="40">
        <v>10</v>
      </c>
      <c r="G265" s="41" t="s">
        <v>358</v>
      </c>
      <c r="H265" s="42">
        <v>3.2175925925925922E-3</v>
      </c>
      <c r="I265" s="136" t="s">
        <v>348</v>
      </c>
      <c r="J265" s="139" t="s">
        <v>183</v>
      </c>
      <c r="K265" s="43">
        <v>40347</v>
      </c>
      <c r="L265" s="44" t="s">
        <v>349</v>
      </c>
      <c r="M265" s="133" t="s">
        <v>177</v>
      </c>
      <c r="N265" s="46" t="s">
        <v>183</v>
      </c>
      <c r="O265" s="45">
        <v>2010</v>
      </c>
      <c r="P265" s="47"/>
      <c r="Q265" s="48"/>
      <c r="R265" s="48"/>
      <c r="S265" s="48"/>
      <c r="T265" s="49"/>
      <c r="U265" s="50"/>
      <c r="V265" s="51"/>
      <c r="W265" s="410"/>
    </row>
    <row r="266" spans="2:23">
      <c r="B266" s="36" t="s">
        <v>18</v>
      </c>
      <c r="C266" s="37" t="s">
        <v>345</v>
      </c>
      <c r="D266" s="38" t="s">
        <v>346</v>
      </c>
      <c r="E266" s="39" t="s">
        <v>177</v>
      </c>
      <c r="F266" s="40">
        <v>11</v>
      </c>
      <c r="G266" s="41" t="s">
        <v>359</v>
      </c>
      <c r="H266" s="42">
        <v>3.2175925925925922E-3</v>
      </c>
      <c r="I266" s="136" t="s">
        <v>348</v>
      </c>
      <c r="J266" s="139" t="s">
        <v>183</v>
      </c>
      <c r="K266" s="43">
        <v>40347</v>
      </c>
      <c r="L266" s="44" t="s">
        <v>349</v>
      </c>
      <c r="M266" s="133" t="s">
        <v>177</v>
      </c>
      <c r="N266" s="46" t="s">
        <v>183</v>
      </c>
      <c r="O266" s="45">
        <v>2010</v>
      </c>
      <c r="P266" s="47"/>
      <c r="Q266" s="48"/>
      <c r="R266" s="48"/>
      <c r="S266" s="48"/>
      <c r="T266" s="49"/>
      <c r="U266" s="50"/>
      <c r="V266" s="51"/>
      <c r="W266" s="410"/>
    </row>
    <row r="267" spans="2:23">
      <c r="B267" s="36" t="s">
        <v>18</v>
      </c>
      <c r="C267" s="37" t="s">
        <v>345</v>
      </c>
      <c r="D267" s="38" t="s">
        <v>346</v>
      </c>
      <c r="E267" s="39" t="s">
        <v>177</v>
      </c>
      <c r="F267" s="40">
        <v>12</v>
      </c>
      <c r="G267" s="41" t="s">
        <v>360</v>
      </c>
      <c r="H267" s="42">
        <v>2.7893518518518515E-3</v>
      </c>
      <c r="I267" s="136" t="s">
        <v>348</v>
      </c>
      <c r="J267" s="139" t="s">
        <v>183</v>
      </c>
      <c r="K267" s="43">
        <v>40347</v>
      </c>
      <c r="L267" s="44" t="s">
        <v>349</v>
      </c>
      <c r="M267" s="133" t="s">
        <v>177</v>
      </c>
      <c r="N267" s="46" t="s">
        <v>183</v>
      </c>
      <c r="O267" s="45">
        <v>2010</v>
      </c>
      <c r="P267" s="47"/>
      <c r="Q267" s="48"/>
      <c r="R267" s="48"/>
      <c r="S267" s="48"/>
      <c r="T267" s="49"/>
      <c r="U267" s="50"/>
      <c r="V267" s="51"/>
      <c r="W267" s="410"/>
    </row>
    <row r="268" spans="2:23">
      <c r="B268" s="36" t="s">
        <v>18</v>
      </c>
      <c r="C268" s="37" t="s">
        <v>345</v>
      </c>
      <c r="D268" s="38" t="s">
        <v>346</v>
      </c>
      <c r="E268" s="39" t="s">
        <v>177</v>
      </c>
      <c r="F268" s="40">
        <v>13</v>
      </c>
      <c r="G268" s="41" t="s">
        <v>361</v>
      </c>
      <c r="H268" s="42">
        <v>3.7615740740740743E-3</v>
      </c>
      <c r="I268" s="136" t="s">
        <v>348</v>
      </c>
      <c r="J268" s="139" t="s">
        <v>183</v>
      </c>
      <c r="K268" s="43">
        <v>40347</v>
      </c>
      <c r="L268" s="44" t="s">
        <v>349</v>
      </c>
      <c r="M268" s="133" t="s">
        <v>177</v>
      </c>
      <c r="N268" s="46" t="s">
        <v>183</v>
      </c>
      <c r="O268" s="45">
        <v>2010</v>
      </c>
      <c r="P268" s="47"/>
      <c r="Q268" s="48"/>
      <c r="R268" s="48"/>
      <c r="S268" s="48"/>
      <c r="T268" s="49"/>
      <c r="U268" s="50"/>
      <c r="V268" s="51"/>
      <c r="W268" s="410"/>
    </row>
    <row r="269" spans="2:23">
      <c r="B269" s="36" t="s">
        <v>18</v>
      </c>
      <c r="C269" s="37" t="s">
        <v>345</v>
      </c>
      <c r="D269" s="38" t="s">
        <v>346</v>
      </c>
      <c r="E269" s="39" t="s">
        <v>177</v>
      </c>
      <c r="F269" s="40">
        <v>14</v>
      </c>
      <c r="G269" s="41" t="s">
        <v>362</v>
      </c>
      <c r="H269" s="42">
        <v>3.37962962962963E-3</v>
      </c>
      <c r="I269" s="136" t="s">
        <v>348</v>
      </c>
      <c r="J269" s="139" t="s">
        <v>183</v>
      </c>
      <c r="K269" s="43">
        <v>40347</v>
      </c>
      <c r="L269" s="44" t="s">
        <v>349</v>
      </c>
      <c r="M269" s="133" t="s">
        <v>177</v>
      </c>
      <c r="N269" s="46" t="s">
        <v>183</v>
      </c>
      <c r="O269" s="45">
        <v>2010</v>
      </c>
      <c r="P269" s="47"/>
      <c r="Q269" s="48"/>
      <c r="R269" s="48"/>
      <c r="S269" s="48"/>
      <c r="T269" s="49"/>
      <c r="U269" s="50"/>
      <c r="V269" s="51"/>
      <c r="W269" s="410"/>
    </row>
    <row r="270" spans="2:23">
      <c r="B270" s="36" t="s">
        <v>18</v>
      </c>
      <c r="C270" s="37" t="s">
        <v>345</v>
      </c>
      <c r="D270" s="38" t="s">
        <v>346</v>
      </c>
      <c r="E270" s="39" t="s">
        <v>177</v>
      </c>
      <c r="F270" s="40">
        <v>15</v>
      </c>
      <c r="G270" s="41" t="s">
        <v>363</v>
      </c>
      <c r="H270" s="42">
        <v>3.0439814814814817E-3</v>
      </c>
      <c r="I270" s="136" t="s">
        <v>348</v>
      </c>
      <c r="J270" s="139" t="s">
        <v>183</v>
      </c>
      <c r="K270" s="43">
        <v>40347</v>
      </c>
      <c r="L270" s="44" t="s">
        <v>349</v>
      </c>
      <c r="M270" s="133" t="s">
        <v>177</v>
      </c>
      <c r="N270" s="46" t="s">
        <v>183</v>
      </c>
      <c r="O270" s="45">
        <v>2010</v>
      </c>
      <c r="P270" s="47"/>
      <c r="Q270" s="48"/>
      <c r="R270" s="48"/>
      <c r="S270" s="48"/>
      <c r="T270" s="49"/>
      <c r="U270" s="50"/>
      <c r="V270" s="51"/>
      <c r="W270" s="410"/>
    </row>
    <row r="271" spans="2:23">
      <c r="B271" s="36" t="s">
        <v>18</v>
      </c>
      <c r="C271" s="37" t="s">
        <v>345</v>
      </c>
      <c r="D271" s="38" t="s">
        <v>346</v>
      </c>
      <c r="E271" s="39" t="s">
        <v>177</v>
      </c>
      <c r="F271" s="40">
        <v>16</v>
      </c>
      <c r="G271" s="41" t="s">
        <v>364</v>
      </c>
      <c r="H271" s="42">
        <v>3.5300925925925925E-3</v>
      </c>
      <c r="I271" s="136" t="s">
        <v>348</v>
      </c>
      <c r="J271" s="139" t="s">
        <v>183</v>
      </c>
      <c r="K271" s="43">
        <v>40347</v>
      </c>
      <c r="L271" s="44" t="s">
        <v>349</v>
      </c>
      <c r="M271" s="133" t="s">
        <v>177</v>
      </c>
      <c r="N271" s="46" t="s">
        <v>183</v>
      </c>
      <c r="O271" s="45">
        <v>2010</v>
      </c>
      <c r="P271" s="47"/>
      <c r="Q271" s="48"/>
      <c r="R271" s="48"/>
      <c r="S271" s="48"/>
      <c r="T271" s="49"/>
      <c r="U271" s="50"/>
      <c r="V271" s="51"/>
      <c r="W271" s="410"/>
    </row>
    <row r="272" spans="2:23">
      <c r="B272" s="36" t="s">
        <v>18</v>
      </c>
      <c r="C272" s="37" t="s">
        <v>345</v>
      </c>
      <c r="D272" s="38" t="s">
        <v>346</v>
      </c>
      <c r="E272" s="39" t="s">
        <v>177</v>
      </c>
      <c r="F272" s="40">
        <v>17</v>
      </c>
      <c r="G272" s="41" t="s">
        <v>365</v>
      </c>
      <c r="H272" s="42">
        <v>2.2453703703703702E-3</v>
      </c>
      <c r="I272" s="136" t="s">
        <v>348</v>
      </c>
      <c r="J272" s="139" t="s">
        <v>183</v>
      </c>
      <c r="K272" s="43">
        <v>40347</v>
      </c>
      <c r="L272" s="44" t="s">
        <v>349</v>
      </c>
      <c r="M272" s="133" t="s">
        <v>177</v>
      </c>
      <c r="N272" s="46" t="s">
        <v>183</v>
      </c>
      <c r="O272" s="45">
        <v>2010</v>
      </c>
      <c r="P272" s="47"/>
      <c r="Q272" s="48"/>
      <c r="R272" s="48"/>
      <c r="S272" s="48"/>
      <c r="T272" s="49"/>
      <c r="U272" s="50"/>
      <c r="V272" s="51"/>
      <c r="W272" s="410"/>
    </row>
    <row r="273" spans="2:23">
      <c r="B273" s="57" t="s">
        <v>18</v>
      </c>
      <c r="C273" s="58" t="s">
        <v>366</v>
      </c>
      <c r="D273" s="59" t="s">
        <v>367</v>
      </c>
      <c r="E273" s="60" t="s">
        <v>177</v>
      </c>
      <c r="F273" s="61">
        <v>1</v>
      </c>
      <c r="G273" s="62" t="s">
        <v>347</v>
      </c>
      <c r="H273" s="63">
        <v>3.5069444444444445E-3</v>
      </c>
      <c r="I273" s="137" t="s">
        <v>368</v>
      </c>
      <c r="J273" s="140" t="s">
        <v>183</v>
      </c>
      <c r="K273" s="64">
        <v>40347</v>
      </c>
      <c r="L273" s="65" t="s">
        <v>349</v>
      </c>
      <c r="M273" s="134" t="s">
        <v>177</v>
      </c>
      <c r="N273" s="67" t="s">
        <v>183</v>
      </c>
      <c r="O273" s="66">
        <v>2010</v>
      </c>
      <c r="P273" s="68"/>
      <c r="Q273" s="69"/>
      <c r="R273" s="69"/>
      <c r="S273" s="69"/>
      <c r="T273" s="70"/>
      <c r="U273" s="71"/>
      <c r="V273" s="407"/>
      <c r="W273" s="410" t="s">
        <v>1497</v>
      </c>
    </row>
    <row r="274" spans="2:23">
      <c r="B274" s="36" t="s">
        <v>18</v>
      </c>
      <c r="C274" s="37" t="s">
        <v>366</v>
      </c>
      <c r="D274" s="38" t="s">
        <v>367</v>
      </c>
      <c r="E274" s="39" t="s">
        <v>177</v>
      </c>
      <c r="F274" s="40">
        <v>2</v>
      </c>
      <c r="G274" s="41" t="s">
        <v>369</v>
      </c>
      <c r="H274" s="42">
        <v>3.4722222222222225E-3</v>
      </c>
      <c r="I274" s="136" t="s">
        <v>368</v>
      </c>
      <c r="J274" s="139" t="s">
        <v>183</v>
      </c>
      <c r="K274" s="43">
        <v>40347</v>
      </c>
      <c r="L274" s="44" t="s">
        <v>349</v>
      </c>
      <c r="M274" s="133" t="s">
        <v>177</v>
      </c>
      <c r="N274" s="46" t="s">
        <v>183</v>
      </c>
      <c r="O274" s="45">
        <v>2010</v>
      </c>
      <c r="P274" s="47"/>
      <c r="Q274" s="48"/>
      <c r="R274" s="48"/>
      <c r="S274" s="48"/>
      <c r="T274" s="49"/>
      <c r="U274" s="50"/>
      <c r="V274" s="51"/>
      <c r="W274" s="410"/>
    </row>
    <row r="275" spans="2:23">
      <c r="B275" s="36" t="s">
        <v>18</v>
      </c>
      <c r="C275" s="37" t="s">
        <v>366</v>
      </c>
      <c r="D275" s="38" t="s">
        <v>367</v>
      </c>
      <c r="E275" s="39" t="s">
        <v>177</v>
      </c>
      <c r="F275" s="40">
        <v>3</v>
      </c>
      <c r="G275" s="41" t="s">
        <v>351</v>
      </c>
      <c r="H275" s="42">
        <v>2.4652777777777776E-3</v>
      </c>
      <c r="I275" s="136" t="s">
        <v>368</v>
      </c>
      <c r="J275" s="139" t="s">
        <v>183</v>
      </c>
      <c r="K275" s="43">
        <v>40347</v>
      </c>
      <c r="L275" s="44" t="s">
        <v>349</v>
      </c>
      <c r="M275" s="133" t="s">
        <v>177</v>
      </c>
      <c r="N275" s="46" t="s">
        <v>183</v>
      </c>
      <c r="O275" s="45">
        <v>2010</v>
      </c>
      <c r="P275" s="47"/>
      <c r="Q275" s="48"/>
      <c r="R275" s="48"/>
      <c r="S275" s="48"/>
      <c r="T275" s="49"/>
      <c r="U275" s="50"/>
      <c r="V275" s="51"/>
      <c r="W275" s="410"/>
    </row>
    <row r="276" spans="2:23">
      <c r="B276" s="36" t="s">
        <v>18</v>
      </c>
      <c r="C276" s="37" t="s">
        <v>366</v>
      </c>
      <c r="D276" s="38" t="s">
        <v>367</v>
      </c>
      <c r="E276" s="39" t="s">
        <v>177</v>
      </c>
      <c r="F276" s="40">
        <v>4</v>
      </c>
      <c r="G276" s="41" t="s">
        <v>370</v>
      </c>
      <c r="H276" s="42">
        <v>3.0671296296296297E-3</v>
      </c>
      <c r="I276" s="136" t="s">
        <v>368</v>
      </c>
      <c r="J276" s="139" t="s">
        <v>183</v>
      </c>
      <c r="K276" s="43">
        <v>40347</v>
      </c>
      <c r="L276" s="44" t="s">
        <v>349</v>
      </c>
      <c r="M276" s="133" t="s">
        <v>177</v>
      </c>
      <c r="N276" s="46" t="s">
        <v>183</v>
      </c>
      <c r="O276" s="45">
        <v>2010</v>
      </c>
      <c r="P276" s="47"/>
      <c r="Q276" s="48"/>
      <c r="R276" s="48"/>
      <c r="S276" s="48"/>
      <c r="T276" s="49"/>
      <c r="U276" s="50"/>
      <c r="V276" s="51"/>
      <c r="W276" s="410"/>
    </row>
    <row r="277" spans="2:23">
      <c r="B277" s="36" t="s">
        <v>18</v>
      </c>
      <c r="C277" s="37" t="s">
        <v>366</v>
      </c>
      <c r="D277" s="38" t="s">
        <v>367</v>
      </c>
      <c r="E277" s="39" t="s">
        <v>177</v>
      </c>
      <c r="F277" s="40">
        <v>5</v>
      </c>
      <c r="G277" s="41" t="s">
        <v>353</v>
      </c>
      <c r="H277" s="42">
        <v>2.7546296296296294E-3</v>
      </c>
      <c r="I277" s="136" t="s">
        <v>368</v>
      </c>
      <c r="J277" s="139" t="s">
        <v>183</v>
      </c>
      <c r="K277" s="43">
        <v>40347</v>
      </c>
      <c r="L277" s="44" t="s">
        <v>349</v>
      </c>
      <c r="M277" s="133" t="s">
        <v>177</v>
      </c>
      <c r="N277" s="46" t="s">
        <v>183</v>
      </c>
      <c r="O277" s="45">
        <v>2010</v>
      </c>
      <c r="P277" s="47"/>
      <c r="Q277" s="48"/>
      <c r="R277" s="48"/>
      <c r="S277" s="48"/>
      <c r="T277" s="49"/>
      <c r="U277" s="50"/>
      <c r="V277" s="51"/>
      <c r="W277" s="410"/>
    </row>
    <row r="278" spans="2:23">
      <c r="B278" s="36" t="s">
        <v>18</v>
      </c>
      <c r="C278" s="37" t="s">
        <v>366</v>
      </c>
      <c r="D278" s="38" t="s">
        <v>367</v>
      </c>
      <c r="E278" s="39" t="s">
        <v>177</v>
      </c>
      <c r="F278" s="40">
        <v>6</v>
      </c>
      <c r="G278" s="41" t="s">
        <v>354</v>
      </c>
      <c r="H278" s="42">
        <v>3.4490740740740745E-3</v>
      </c>
      <c r="I278" s="136" t="s">
        <v>368</v>
      </c>
      <c r="J278" s="139" t="s">
        <v>183</v>
      </c>
      <c r="K278" s="43">
        <v>40347</v>
      </c>
      <c r="L278" s="44" t="s">
        <v>349</v>
      </c>
      <c r="M278" s="133" t="s">
        <v>177</v>
      </c>
      <c r="N278" s="46" t="s">
        <v>183</v>
      </c>
      <c r="O278" s="45">
        <v>2010</v>
      </c>
      <c r="P278" s="47"/>
      <c r="Q278" s="48"/>
      <c r="R278" s="48"/>
      <c r="S278" s="48"/>
      <c r="T278" s="49"/>
      <c r="U278" s="50"/>
      <c r="V278" s="51"/>
      <c r="W278" s="410"/>
    </row>
    <row r="279" spans="2:23">
      <c r="B279" s="36" t="s">
        <v>18</v>
      </c>
      <c r="C279" s="37" t="s">
        <v>366</v>
      </c>
      <c r="D279" s="38" t="s">
        <v>367</v>
      </c>
      <c r="E279" s="39" t="s">
        <v>177</v>
      </c>
      <c r="F279" s="40">
        <v>7</v>
      </c>
      <c r="G279" s="41" t="s">
        <v>355</v>
      </c>
      <c r="H279" s="42">
        <v>2.8703703703703708E-3</v>
      </c>
      <c r="I279" s="136" t="s">
        <v>368</v>
      </c>
      <c r="J279" s="139" t="s">
        <v>183</v>
      </c>
      <c r="K279" s="43">
        <v>40347</v>
      </c>
      <c r="L279" s="44" t="s">
        <v>349</v>
      </c>
      <c r="M279" s="133" t="s">
        <v>177</v>
      </c>
      <c r="N279" s="46" t="s">
        <v>183</v>
      </c>
      <c r="O279" s="45">
        <v>2010</v>
      </c>
      <c r="P279" s="47"/>
      <c r="Q279" s="48"/>
      <c r="R279" s="48"/>
      <c r="S279" s="48"/>
      <c r="T279" s="49"/>
      <c r="U279" s="50"/>
      <c r="V279" s="51"/>
      <c r="W279" s="410"/>
    </row>
    <row r="280" spans="2:23">
      <c r="B280" s="36" t="s">
        <v>18</v>
      </c>
      <c r="C280" s="37" t="s">
        <v>366</v>
      </c>
      <c r="D280" s="38" t="s">
        <v>367</v>
      </c>
      <c r="E280" s="39" t="s">
        <v>177</v>
      </c>
      <c r="F280" s="40">
        <v>8</v>
      </c>
      <c r="G280" s="41" t="s">
        <v>356</v>
      </c>
      <c r="H280" s="42">
        <v>3.1828703703703702E-3</v>
      </c>
      <c r="I280" s="136" t="s">
        <v>368</v>
      </c>
      <c r="J280" s="139" t="s">
        <v>183</v>
      </c>
      <c r="K280" s="43">
        <v>40347</v>
      </c>
      <c r="L280" s="44" t="s">
        <v>349</v>
      </c>
      <c r="M280" s="133" t="s">
        <v>177</v>
      </c>
      <c r="N280" s="46" t="s">
        <v>183</v>
      </c>
      <c r="O280" s="45">
        <v>2010</v>
      </c>
      <c r="P280" s="47"/>
      <c r="Q280" s="48"/>
      <c r="R280" s="48"/>
      <c r="S280" s="48"/>
      <c r="T280" s="49"/>
      <c r="U280" s="50"/>
      <c r="V280" s="51"/>
      <c r="W280" s="410"/>
    </row>
    <row r="281" spans="2:23">
      <c r="B281" s="36" t="s">
        <v>18</v>
      </c>
      <c r="C281" s="37" t="s">
        <v>366</v>
      </c>
      <c r="D281" s="38" t="s">
        <v>367</v>
      </c>
      <c r="E281" s="39" t="s">
        <v>177</v>
      </c>
      <c r="F281" s="40">
        <v>9</v>
      </c>
      <c r="G281" s="41" t="s">
        <v>357</v>
      </c>
      <c r="H281" s="42">
        <v>3.4606481481481485E-3</v>
      </c>
      <c r="I281" s="136" t="s">
        <v>368</v>
      </c>
      <c r="J281" s="139" t="s">
        <v>183</v>
      </c>
      <c r="K281" s="43">
        <v>40347</v>
      </c>
      <c r="L281" s="44" t="s">
        <v>349</v>
      </c>
      <c r="M281" s="133" t="s">
        <v>177</v>
      </c>
      <c r="N281" s="46" t="s">
        <v>183</v>
      </c>
      <c r="O281" s="45">
        <v>2010</v>
      </c>
      <c r="P281" s="47"/>
      <c r="Q281" s="48"/>
      <c r="R281" s="48"/>
      <c r="S281" s="48"/>
      <c r="T281" s="49"/>
      <c r="U281" s="50"/>
      <c r="V281" s="51"/>
      <c r="W281" s="410"/>
    </row>
    <row r="282" spans="2:23">
      <c r="B282" s="36" t="s">
        <v>18</v>
      </c>
      <c r="C282" s="37" t="s">
        <v>366</v>
      </c>
      <c r="D282" s="38" t="s">
        <v>367</v>
      </c>
      <c r="E282" s="39" t="s">
        <v>177</v>
      </c>
      <c r="F282" s="40">
        <v>10</v>
      </c>
      <c r="G282" s="41" t="s">
        <v>358</v>
      </c>
      <c r="H282" s="42">
        <v>3.2175925925925922E-3</v>
      </c>
      <c r="I282" s="136" t="s">
        <v>368</v>
      </c>
      <c r="J282" s="139" t="s">
        <v>183</v>
      </c>
      <c r="K282" s="43">
        <v>40347</v>
      </c>
      <c r="L282" s="44" t="s">
        <v>349</v>
      </c>
      <c r="M282" s="133" t="s">
        <v>177</v>
      </c>
      <c r="N282" s="46" t="s">
        <v>183</v>
      </c>
      <c r="O282" s="45">
        <v>2010</v>
      </c>
      <c r="P282" s="47"/>
      <c r="Q282" s="48"/>
      <c r="R282" s="48"/>
      <c r="S282" s="48"/>
      <c r="T282" s="49"/>
      <c r="U282" s="50"/>
      <c r="V282" s="51"/>
      <c r="W282" s="410"/>
    </row>
    <row r="283" spans="2:23">
      <c r="B283" s="36" t="s">
        <v>18</v>
      </c>
      <c r="C283" s="37" t="s">
        <v>366</v>
      </c>
      <c r="D283" s="38" t="s">
        <v>367</v>
      </c>
      <c r="E283" s="39" t="s">
        <v>177</v>
      </c>
      <c r="F283" s="40">
        <v>11</v>
      </c>
      <c r="G283" s="41" t="s">
        <v>359</v>
      </c>
      <c r="H283" s="42">
        <v>3.2175925925925922E-3</v>
      </c>
      <c r="I283" s="136" t="s">
        <v>368</v>
      </c>
      <c r="J283" s="139" t="s">
        <v>183</v>
      </c>
      <c r="K283" s="43">
        <v>40347</v>
      </c>
      <c r="L283" s="44" t="s">
        <v>349</v>
      </c>
      <c r="M283" s="133" t="s">
        <v>177</v>
      </c>
      <c r="N283" s="46" t="s">
        <v>183</v>
      </c>
      <c r="O283" s="45">
        <v>2010</v>
      </c>
      <c r="P283" s="47"/>
      <c r="Q283" s="48"/>
      <c r="R283" s="48"/>
      <c r="S283" s="48"/>
      <c r="T283" s="49"/>
      <c r="U283" s="50"/>
      <c r="V283" s="51"/>
      <c r="W283" s="410"/>
    </row>
    <row r="284" spans="2:23">
      <c r="B284" s="36" t="s">
        <v>18</v>
      </c>
      <c r="C284" s="37" t="s">
        <v>366</v>
      </c>
      <c r="D284" s="38" t="s">
        <v>367</v>
      </c>
      <c r="E284" s="39" t="s">
        <v>177</v>
      </c>
      <c r="F284" s="40">
        <v>12</v>
      </c>
      <c r="G284" s="41" t="s">
        <v>360</v>
      </c>
      <c r="H284" s="42">
        <v>2.7893518518518515E-3</v>
      </c>
      <c r="I284" s="136" t="s">
        <v>368</v>
      </c>
      <c r="J284" s="139" t="s">
        <v>183</v>
      </c>
      <c r="K284" s="43">
        <v>40347</v>
      </c>
      <c r="L284" s="44" t="s">
        <v>349</v>
      </c>
      <c r="M284" s="133" t="s">
        <v>177</v>
      </c>
      <c r="N284" s="46" t="s">
        <v>183</v>
      </c>
      <c r="O284" s="45">
        <v>2010</v>
      </c>
      <c r="P284" s="47"/>
      <c r="Q284" s="48"/>
      <c r="R284" s="48"/>
      <c r="S284" s="48"/>
      <c r="T284" s="49"/>
      <c r="U284" s="50"/>
      <c r="V284" s="51"/>
      <c r="W284" s="410"/>
    </row>
    <row r="285" spans="2:23">
      <c r="B285" s="36" t="s">
        <v>18</v>
      </c>
      <c r="C285" s="37" t="s">
        <v>366</v>
      </c>
      <c r="D285" s="38" t="s">
        <v>367</v>
      </c>
      <c r="E285" s="39" t="s">
        <v>177</v>
      </c>
      <c r="F285" s="40">
        <v>13</v>
      </c>
      <c r="G285" s="41" t="s">
        <v>361</v>
      </c>
      <c r="H285" s="42">
        <v>3.7615740740740743E-3</v>
      </c>
      <c r="I285" s="136" t="s">
        <v>368</v>
      </c>
      <c r="J285" s="139" t="s">
        <v>183</v>
      </c>
      <c r="K285" s="43">
        <v>40347</v>
      </c>
      <c r="L285" s="44" t="s">
        <v>349</v>
      </c>
      <c r="M285" s="133" t="s">
        <v>177</v>
      </c>
      <c r="N285" s="46" t="s">
        <v>183</v>
      </c>
      <c r="O285" s="45">
        <v>2010</v>
      </c>
      <c r="P285" s="47"/>
      <c r="Q285" s="48"/>
      <c r="R285" s="48"/>
      <c r="S285" s="48"/>
      <c r="T285" s="49"/>
      <c r="U285" s="50"/>
      <c r="V285" s="51"/>
      <c r="W285" s="410"/>
    </row>
    <row r="286" spans="2:23">
      <c r="B286" s="36" t="s">
        <v>18</v>
      </c>
      <c r="C286" s="37" t="s">
        <v>366</v>
      </c>
      <c r="D286" s="38" t="s">
        <v>367</v>
      </c>
      <c r="E286" s="39" t="s">
        <v>177</v>
      </c>
      <c r="F286" s="40">
        <v>14</v>
      </c>
      <c r="G286" s="41" t="s">
        <v>362</v>
      </c>
      <c r="H286" s="42">
        <v>3.37962962962963E-3</v>
      </c>
      <c r="I286" s="136" t="s">
        <v>368</v>
      </c>
      <c r="J286" s="139" t="s">
        <v>183</v>
      </c>
      <c r="K286" s="43">
        <v>40347</v>
      </c>
      <c r="L286" s="44" t="s">
        <v>349</v>
      </c>
      <c r="M286" s="133" t="s">
        <v>177</v>
      </c>
      <c r="N286" s="46" t="s">
        <v>183</v>
      </c>
      <c r="O286" s="45">
        <v>2010</v>
      </c>
      <c r="P286" s="47"/>
      <c r="Q286" s="48"/>
      <c r="R286" s="48"/>
      <c r="S286" s="48"/>
      <c r="T286" s="49"/>
      <c r="U286" s="50"/>
      <c r="V286" s="51"/>
      <c r="W286" s="410"/>
    </row>
    <row r="287" spans="2:23">
      <c r="B287" s="36" t="s">
        <v>18</v>
      </c>
      <c r="C287" s="37" t="s">
        <v>366</v>
      </c>
      <c r="D287" s="38" t="s">
        <v>367</v>
      </c>
      <c r="E287" s="39" t="s">
        <v>177</v>
      </c>
      <c r="F287" s="40">
        <v>15</v>
      </c>
      <c r="G287" s="41" t="s">
        <v>363</v>
      </c>
      <c r="H287" s="42">
        <v>3.0439814814814817E-3</v>
      </c>
      <c r="I287" s="136" t="s">
        <v>368</v>
      </c>
      <c r="J287" s="139" t="s">
        <v>183</v>
      </c>
      <c r="K287" s="43">
        <v>40347</v>
      </c>
      <c r="L287" s="44" t="s">
        <v>349</v>
      </c>
      <c r="M287" s="133" t="s">
        <v>177</v>
      </c>
      <c r="N287" s="46" t="s">
        <v>183</v>
      </c>
      <c r="O287" s="45">
        <v>2010</v>
      </c>
      <c r="P287" s="47"/>
      <c r="Q287" s="48"/>
      <c r="R287" s="48"/>
      <c r="S287" s="48"/>
      <c r="T287" s="49"/>
      <c r="U287" s="50"/>
      <c r="V287" s="51"/>
      <c r="W287" s="410"/>
    </row>
    <row r="288" spans="2:23">
      <c r="B288" s="36" t="s">
        <v>18</v>
      </c>
      <c r="C288" s="37" t="s">
        <v>366</v>
      </c>
      <c r="D288" s="38" t="s">
        <v>367</v>
      </c>
      <c r="E288" s="39" t="s">
        <v>177</v>
      </c>
      <c r="F288" s="40">
        <v>16</v>
      </c>
      <c r="G288" s="41" t="s">
        <v>371</v>
      </c>
      <c r="H288" s="42">
        <v>3.5300925925925925E-3</v>
      </c>
      <c r="I288" s="136" t="s">
        <v>368</v>
      </c>
      <c r="J288" s="139" t="s">
        <v>183</v>
      </c>
      <c r="K288" s="43">
        <v>40347</v>
      </c>
      <c r="L288" s="44" t="s">
        <v>349</v>
      </c>
      <c r="M288" s="133" t="s">
        <v>177</v>
      </c>
      <c r="N288" s="46" t="s">
        <v>183</v>
      </c>
      <c r="O288" s="45">
        <v>2010</v>
      </c>
      <c r="P288" s="47"/>
      <c r="Q288" s="48"/>
      <c r="R288" s="48"/>
      <c r="S288" s="48"/>
      <c r="T288" s="49"/>
      <c r="U288" s="50"/>
      <c r="V288" s="51"/>
      <c r="W288" s="410"/>
    </row>
    <row r="289" spans="2:23">
      <c r="B289" s="36" t="s">
        <v>18</v>
      </c>
      <c r="C289" s="37" t="s">
        <v>366</v>
      </c>
      <c r="D289" s="38" t="s">
        <v>367</v>
      </c>
      <c r="E289" s="39" t="s">
        <v>177</v>
      </c>
      <c r="F289" s="40">
        <v>17</v>
      </c>
      <c r="G289" s="41" t="s">
        <v>365</v>
      </c>
      <c r="H289" s="42">
        <v>2.2453703703703702E-3</v>
      </c>
      <c r="I289" s="136" t="s">
        <v>368</v>
      </c>
      <c r="J289" s="139" t="s">
        <v>183</v>
      </c>
      <c r="K289" s="43">
        <v>40347</v>
      </c>
      <c r="L289" s="44" t="s">
        <v>349</v>
      </c>
      <c r="M289" s="133" t="s">
        <v>177</v>
      </c>
      <c r="N289" s="46" t="s">
        <v>183</v>
      </c>
      <c r="O289" s="45">
        <v>2010</v>
      </c>
      <c r="P289" s="47"/>
      <c r="Q289" s="48"/>
      <c r="R289" s="48"/>
      <c r="S289" s="48"/>
      <c r="T289" s="49"/>
      <c r="U289" s="50"/>
      <c r="V289" s="51"/>
      <c r="W289" s="410"/>
    </row>
    <row r="290" spans="2:23">
      <c r="B290" s="36" t="s">
        <v>18</v>
      </c>
      <c r="C290" s="37" t="s">
        <v>366</v>
      </c>
      <c r="D290" s="38" t="s">
        <v>367</v>
      </c>
      <c r="E290" s="39" t="s">
        <v>177</v>
      </c>
      <c r="F290" s="40">
        <v>18</v>
      </c>
      <c r="G290" s="41" t="s">
        <v>372</v>
      </c>
      <c r="H290" s="42">
        <v>3.4606481481481485E-3</v>
      </c>
      <c r="I290" s="136" t="s">
        <v>368</v>
      </c>
      <c r="J290" s="139" t="s">
        <v>183</v>
      </c>
      <c r="K290" s="43">
        <v>40347</v>
      </c>
      <c r="L290" s="44" t="s">
        <v>349</v>
      </c>
      <c r="M290" s="133" t="s">
        <v>177</v>
      </c>
      <c r="N290" s="46" t="s">
        <v>183</v>
      </c>
      <c r="O290" s="45">
        <v>2010</v>
      </c>
      <c r="P290" s="47"/>
      <c r="Q290" s="48"/>
      <c r="R290" s="48"/>
      <c r="S290" s="48"/>
      <c r="T290" s="49"/>
      <c r="U290" s="50"/>
      <c r="V290" s="51"/>
      <c r="W290" s="410"/>
    </row>
    <row r="291" spans="2:23">
      <c r="B291" s="36" t="s">
        <v>18</v>
      </c>
      <c r="C291" s="37" t="s">
        <v>366</v>
      </c>
      <c r="D291" s="38" t="s">
        <v>367</v>
      </c>
      <c r="E291" s="39" t="s">
        <v>177</v>
      </c>
      <c r="F291" s="40">
        <v>19</v>
      </c>
      <c r="G291" s="41" t="s">
        <v>373</v>
      </c>
      <c r="H291" s="42">
        <v>3.1018518518518517E-3</v>
      </c>
      <c r="I291" s="136" t="s">
        <v>368</v>
      </c>
      <c r="J291" s="139" t="s">
        <v>183</v>
      </c>
      <c r="K291" s="43">
        <v>40347</v>
      </c>
      <c r="L291" s="44" t="s">
        <v>349</v>
      </c>
      <c r="M291" s="133" t="s">
        <v>177</v>
      </c>
      <c r="N291" s="46" t="s">
        <v>183</v>
      </c>
      <c r="O291" s="45">
        <v>2010</v>
      </c>
      <c r="P291" s="47"/>
      <c r="Q291" s="48"/>
      <c r="R291" s="48"/>
      <c r="S291" s="48"/>
      <c r="T291" s="49"/>
      <c r="U291" s="50"/>
      <c r="V291" s="51"/>
      <c r="W291" s="410"/>
    </row>
    <row r="292" spans="2:23">
      <c r="B292" s="36" t="s">
        <v>18</v>
      </c>
      <c r="C292" s="37" t="s">
        <v>366</v>
      </c>
      <c r="D292" s="38" t="s">
        <v>367</v>
      </c>
      <c r="E292" s="39" t="s">
        <v>177</v>
      </c>
      <c r="F292" s="40">
        <v>20</v>
      </c>
      <c r="G292" s="41" t="s">
        <v>355</v>
      </c>
      <c r="H292" s="42">
        <v>2.9861111111111113E-3</v>
      </c>
      <c r="I292" s="136" t="s">
        <v>368</v>
      </c>
      <c r="J292" s="139" t="s">
        <v>183</v>
      </c>
      <c r="K292" s="43">
        <v>40347</v>
      </c>
      <c r="L292" s="44" t="s">
        <v>349</v>
      </c>
      <c r="M292" s="133" t="s">
        <v>177</v>
      </c>
      <c r="N292" s="46" t="s">
        <v>183</v>
      </c>
      <c r="O292" s="45">
        <v>2010</v>
      </c>
      <c r="P292" s="47"/>
      <c r="Q292" s="48"/>
      <c r="R292" s="48"/>
      <c r="S292" s="48"/>
      <c r="T292" s="49"/>
      <c r="U292" s="50"/>
      <c r="V292" s="51"/>
      <c r="W292" s="410"/>
    </row>
    <row r="293" spans="2:23">
      <c r="B293" s="57" t="s">
        <v>18</v>
      </c>
      <c r="C293" s="58" t="s">
        <v>374</v>
      </c>
      <c r="D293" s="59" t="s">
        <v>375</v>
      </c>
      <c r="E293" s="60" t="s">
        <v>177</v>
      </c>
      <c r="F293" s="61">
        <v>1</v>
      </c>
      <c r="G293" s="62" t="s">
        <v>376</v>
      </c>
      <c r="H293" s="63">
        <v>5.0231481481481481E-3</v>
      </c>
      <c r="I293" s="137" t="s">
        <v>377</v>
      </c>
      <c r="J293" s="140" t="s">
        <v>183</v>
      </c>
      <c r="K293" s="64">
        <v>41583</v>
      </c>
      <c r="L293" s="65" t="s">
        <v>378</v>
      </c>
      <c r="M293" s="134" t="s">
        <v>177</v>
      </c>
      <c r="N293" s="67" t="s">
        <v>183</v>
      </c>
      <c r="O293" s="66">
        <v>2013</v>
      </c>
      <c r="P293" s="68"/>
      <c r="Q293" s="69"/>
      <c r="R293" s="69"/>
      <c r="S293" s="69"/>
      <c r="T293" s="70"/>
      <c r="U293" s="71"/>
      <c r="V293" s="407"/>
      <c r="W293" s="410" t="s">
        <v>1497</v>
      </c>
    </row>
    <row r="294" spans="2:23">
      <c r="B294" s="36" t="s">
        <v>18</v>
      </c>
      <c r="C294" s="37" t="s">
        <v>374</v>
      </c>
      <c r="D294" s="38" t="s">
        <v>375</v>
      </c>
      <c r="E294" s="39" t="s">
        <v>177</v>
      </c>
      <c r="F294" s="40">
        <v>2</v>
      </c>
      <c r="G294" s="41" t="s">
        <v>379</v>
      </c>
      <c r="H294" s="42">
        <v>6.3657407407407402E-4</v>
      </c>
      <c r="I294" s="136" t="s">
        <v>377</v>
      </c>
      <c r="J294" s="139" t="s">
        <v>183</v>
      </c>
      <c r="K294" s="43">
        <v>41583</v>
      </c>
      <c r="L294" s="44" t="s">
        <v>378</v>
      </c>
      <c r="M294" s="133" t="s">
        <v>177</v>
      </c>
      <c r="N294" s="46" t="s">
        <v>183</v>
      </c>
      <c r="O294" s="45">
        <v>2013</v>
      </c>
      <c r="P294" s="47"/>
      <c r="Q294" s="48"/>
      <c r="R294" s="48"/>
      <c r="S294" s="48"/>
      <c r="T294" s="49"/>
      <c r="U294" s="50"/>
      <c r="V294" s="51"/>
      <c r="W294" s="410"/>
    </row>
    <row r="295" spans="2:23">
      <c r="B295" s="36" t="s">
        <v>18</v>
      </c>
      <c r="C295" s="37" t="s">
        <v>374</v>
      </c>
      <c r="D295" s="38" t="s">
        <v>375</v>
      </c>
      <c r="E295" s="39" t="s">
        <v>177</v>
      </c>
      <c r="F295" s="40">
        <v>3</v>
      </c>
      <c r="G295" s="41" t="s">
        <v>380</v>
      </c>
      <c r="H295" s="42">
        <v>3.4837962962962965E-3</v>
      </c>
      <c r="I295" s="136" t="s">
        <v>377</v>
      </c>
      <c r="J295" s="139" t="s">
        <v>183</v>
      </c>
      <c r="K295" s="43">
        <v>41583</v>
      </c>
      <c r="L295" s="44" t="s">
        <v>378</v>
      </c>
      <c r="M295" s="133" t="s">
        <v>177</v>
      </c>
      <c r="N295" s="46" t="s">
        <v>183</v>
      </c>
      <c r="O295" s="45">
        <v>2013</v>
      </c>
      <c r="P295" s="47"/>
      <c r="Q295" s="48"/>
      <c r="R295" s="48"/>
      <c r="S295" s="48"/>
      <c r="T295" s="49"/>
      <c r="U295" s="50"/>
      <c r="V295" s="51"/>
      <c r="W295" s="410"/>
    </row>
    <row r="296" spans="2:23">
      <c r="B296" s="36" t="s">
        <v>18</v>
      </c>
      <c r="C296" s="37" t="s">
        <v>374</v>
      </c>
      <c r="D296" s="38" t="s">
        <v>375</v>
      </c>
      <c r="E296" s="39" t="s">
        <v>177</v>
      </c>
      <c r="F296" s="40">
        <v>4</v>
      </c>
      <c r="G296" s="41" t="s">
        <v>381</v>
      </c>
      <c r="H296" s="42">
        <v>3.0208333333333333E-3</v>
      </c>
      <c r="I296" s="136" t="s">
        <v>377</v>
      </c>
      <c r="J296" s="139" t="s">
        <v>183</v>
      </c>
      <c r="K296" s="43">
        <v>41583</v>
      </c>
      <c r="L296" s="44" t="s">
        <v>378</v>
      </c>
      <c r="M296" s="133" t="s">
        <v>177</v>
      </c>
      <c r="N296" s="46" t="s">
        <v>183</v>
      </c>
      <c r="O296" s="45">
        <v>2013</v>
      </c>
      <c r="P296" s="47"/>
      <c r="Q296" s="48"/>
      <c r="R296" s="48"/>
      <c r="S296" s="48"/>
      <c r="T296" s="49"/>
      <c r="U296" s="50"/>
      <c r="V296" s="51"/>
      <c r="W296" s="410"/>
    </row>
    <row r="297" spans="2:23">
      <c r="B297" s="36" t="s">
        <v>18</v>
      </c>
      <c r="C297" s="37" t="s">
        <v>374</v>
      </c>
      <c r="D297" s="38" t="s">
        <v>375</v>
      </c>
      <c r="E297" s="39" t="s">
        <v>177</v>
      </c>
      <c r="F297" s="40">
        <v>5</v>
      </c>
      <c r="G297" s="41" t="s">
        <v>382</v>
      </c>
      <c r="H297" s="42">
        <v>3.1481481481481482E-3</v>
      </c>
      <c r="I297" s="136" t="s">
        <v>377</v>
      </c>
      <c r="J297" s="139" t="s">
        <v>183</v>
      </c>
      <c r="K297" s="43">
        <v>41583</v>
      </c>
      <c r="L297" s="44" t="s">
        <v>378</v>
      </c>
      <c r="M297" s="133" t="s">
        <v>177</v>
      </c>
      <c r="N297" s="46" t="s">
        <v>183</v>
      </c>
      <c r="O297" s="45">
        <v>2013</v>
      </c>
      <c r="P297" s="47"/>
      <c r="Q297" s="48"/>
      <c r="R297" s="48"/>
      <c r="S297" s="48"/>
      <c r="T297" s="49"/>
      <c r="U297" s="50"/>
      <c r="V297" s="51"/>
      <c r="W297" s="410"/>
    </row>
    <row r="298" spans="2:23">
      <c r="B298" s="36" t="s">
        <v>18</v>
      </c>
      <c r="C298" s="37" t="s">
        <v>374</v>
      </c>
      <c r="D298" s="38" t="s">
        <v>375</v>
      </c>
      <c r="E298" s="39" t="s">
        <v>177</v>
      </c>
      <c r="F298" s="40">
        <v>6</v>
      </c>
      <c r="G298" s="41" t="s">
        <v>383</v>
      </c>
      <c r="H298" s="42">
        <v>3.4259259259259264E-3</v>
      </c>
      <c r="I298" s="136" t="s">
        <v>377</v>
      </c>
      <c r="J298" s="139" t="s">
        <v>183</v>
      </c>
      <c r="K298" s="43">
        <v>41583</v>
      </c>
      <c r="L298" s="44" t="s">
        <v>378</v>
      </c>
      <c r="M298" s="133" t="s">
        <v>177</v>
      </c>
      <c r="N298" s="46" t="s">
        <v>183</v>
      </c>
      <c r="O298" s="45">
        <v>2013</v>
      </c>
      <c r="P298" s="47"/>
      <c r="Q298" s="48"/>
      <c r="R298" s="48"/>
      <c r="S298" s="48"/>
      <c r="T298" s="49"/>
      <c r="U298" s="50"/>
      <c r="V298" s="51"/>
      <c r="W298" s="410"/>
    </row>
    <row r="299" spans="2:23">
      <c r="B299" s="36" t="s">
        <v>18</v>
      </c>
      <c r="C299" s="37" t="s">
        <v>374</v>
      </c>
      <c r="D299" s="38" t="s">
        <v>375</v>
      </c>
      <c r="E299" s="39" t="s">
        <v>177</v>
      </c>
      <c r="F299" s="40">
        <v>7</v>
      </c>
      <c r="G299" s="41" t="s">
        <v>384</v>
      </c>
      <c r="H299" s="42">
        <v>3.3333333333333331E-3</v>
      </c>
      <c r="I299" s="136" t="s">
        <v>377</v>
      </c>
      <c r="J299" s="139" t="s">
        <v>183</v>
      </c>
      <c r="K299" s="43">
        <v>41583</v>
      </c>
      <c r="L299" s="44" t="s">
        <v>378</v>
      </c>
      <c r="M299" s="133" t="s">
        <v>177</v>
      </c>
      <c r="N299" s="46" t="s">
        <v>183</v>
      </c>
      <c r="O299" s="45">
        <v>2013</v>
      </c>
      <c r="P299" s="47"/>
      <c r="Q299" s="48"/>
      <c r="R299" s="48"/>
      <c r="S299" s="48"/>
      <c r="T299" s="49"/>
      <c r="U299" s="50"/>
      <c r="V299" s="51"/>
      <c r="W299" s="410"/>
    </row>
    <row r="300" spans="2:23">
      <c r="B300" s="36" t="s">
        <v>18</v>
      </c>
      <c r="C300" s="37" t="s">
        <v>374</v>
      </c>
      <c r="D300" s="38" t="s">
        <v>375</v>
      </c>
      <c r="E300" s="39" t="s">
        <v>177</v>
      </c>
      <c r="F300" s="40">
        <v>8</v>
      </c>
      <c r="G300" s="41" t="s">
        <v>385</v>
      </c>
      <c r="H300" s="42">
        <v>2.7546296296296294E-3</v>
      </c>
      <c r="I300" s="136" t="s">
        <v>377</v>
      </c>
      <c r="J300" s="139" t="s">
        <v>183</v>
      </c>
      <c r="K300" s="43">
        <v>41583</v>
      </c>
      <c r="L300" s="44" t="s">
        <v>378</v>
      </c>
      <c r="M300" s="133" t="s">
        <v>177</v>
      </c>
      <c r="N300" s="46" t="s">
        <v>183</v>
      </c>
      <c r="O300" s="45">
        <v>2013</v>
      </c>
      <c r="P300" s="47"/>
      <c r="Q300" s="48"/>
      <c r="R300" s="48"/>
      <c r="S300" s="48"/>
      <c r="T300" s="49"/>
      <c r="U300" s="50"/>
      <c r="V300" s="51"/>
      <c r="W300" s="410"/>
    </row>
    <row r="301" spans="2:23">
      <c r="B301" s="36" t="s">
        <v>18</v>
      </c>
      <c r="C301" s="37" t="s">
        <v>374</v>
      </c>
      <c r="D301" s="38" t="s">
        <v>375</v>
      </c>
      <c r="E301" s="39" t="s">
        <v>177</v>
      </c>
      <c r="F301" s="40">
        <v>9</v>
      </c>
      <c r="G301" s="41" t="s">
        <v>386</v>
      </c>
      <c r="H301" s="42">
        <v>4.2013888888888891E-3</v>
      </c>
      <c r="I301" s="136" t="s">
        <v>377</v>
      </c>
      <c r="J301" s="139" t="s">
        <v>183</v>
      </c>
      <c r="K301" s="43">
        <v>41583</v>
      </c>
      <c r="L301" s="44" t="s">
        <v>378</v>
      </c>
      <c r="M301" s="133" t="s">
        <v>177</v>
      </c>
      <c r="N301" s="46" t="s">
        <v>183</v>
      </c>
      <c r="O301" s="45">
        <v>2013</v>
      </c>
      <c r="P301" s="47"/>
      <c r="Q301" s="48"/>
      <c r="R301" s="48"/>
      <c r="S301" s="48"/>
      <c r="T301" s="49"/>
      <c r="U301" s="50"/>
      <c r="V301" s="51"/>
      <c r="W301" s="410"/>
    </row>
    <row r="302" spans="2:23">
      <c r="B302" s="36" t="s">
        <v>18</v>
      </c>
      <c r="C302" s="37" t="s">
        <v>374</v>
      </c>
      <c r="D302" s="38" t="s">
        <v>375</v>
      </c>
      <c r="E302" s="39" t="s">
        <v>177</v>
      </c>
      <c r="F302" s="40">
        <v>10</v>
      </c>
      <c r="G302" s="41" t="s">
        <v>387</v>
      </c>
      <c r="H302" s="42">
        <v>3.3101851851851851E-3</v>
      </c>
      <c r="I302" s="136" t="s">
        <v>377</v>
      </c>
      <c r="J302" s="139" t="s">
        <v>183</v>
      </c>
      <c r="K302" s="43">
        <v>41583</v>
      </c>
      <c r="L302" s="44" t="s">
        <v>378</v>
      </c>
      <c r="M302" s="133" t="s">
        <v>177</v>
      </c>
      <c r="N302" s="46" t="s">
        <v>183</v>
      </c>
      <c r="O302" s="45">
        <v>2013</v>
      </c>
      <c r="P302" s="47"/>
      <c r="Q302" s="48"/>
      <c r="R302" s="48"/>
      <c r="S302" s="48"/>
      <c r="T302" s="49"/>
      <c r="U302" s="50"/>
      <c r="V302" s="51"/>
      <c r="W302" s="410"/>
    </row>
    <row r="303" spans="2:23">
      <c r="B303" s="36" t="s">
        <v>18</v>
      </c>
      <c r="C303" s="37" t="s">
        <v>374</v>
      </c>
      <c r="D303" s="38" t="s">
        <v>375</v>
      </c>
      <c r="E303" s="39" t="s">
        <v>177</v>
      </c>
      <c r="F303" s="40">
        <v>11</v>
      </c>
      <c r="G303" s="41" t="s">
        <v>388</v>
      </c>
      <c r="H303" s="42">
        <v>3.8888888888888883E-3</v>
      </c>
      <c r="I303" s="136" t="s">
        <v>377</v>
      </c>
      <c r="J303" s="139" t="s">
        <v>183</v>
      </c>
      <c r="K303" s="43">
        <v>41583</v>
      </c>
      <c r="L303" s="44" t="s">
        <v>378</v>
      </c>
      <c r="M303" s="133" t="s">
        <v>177</v>
      </c>
      <c r="N303" s="46" t="s">
        <v>183</v>
      </c>
      <c r="O303" s="45">
        <v>2013</v>
      </c>
      <c r="P303" s="47"/>
      <c r="Q303" s="48"/>
      <c r="R303" s="48"/>
      <c r="S303" s="48"/>
      <c r="T303" s="49"/>
      <c r="U303" s="50"/>
      <c r="V303" s="51"/>
      <c r="W303" s="410"/>
    </row>
    <row r="304" spans="2:23">
      <c r="B304" s="36" t="s">
        <v>18</v>
      </c>
      <c r="C304" s="37" t="s">
        <v>374</v>
      </c>
      <c r="D304" s="38" t="s">
        <v>375</v>
      </c>
      <c r="E304" s="39" t="s">
        <v>177</v>
      </c>
      <c r="F304" s="40">
        <v>12</v>
      </c>
      <c r="G304" s="41" t="s">
        <v>389</v>
      </c>
      <c r="H304" s="42">
        <v>2.8935185185185188E-3</v>
      </c>
      <c r="I304" s="136" t="s">
        <v>377</v>
      </c>
      <c r="J304" s="139" t="s">
        <v>183</v>
      </c>
      <c r="K304" s="43">
        <v>41583</v>
      </c>
      <c r="L304" s="44" t="s">
        <v>378</v>
      </c>
      <c r="M304" s="133" t="s">
        <v>177</v>
      </c>
      <c r="N304" s="46" t="s">
        <v>183</v>
      </c>
      <c r="O304" s="45">
        <v>2013</v>
      </c>
      <c r="P304" s="47"/>
      <c r="Q304" s="48"/>
      <c r="R304" s="48"/>
      <c r="S304" s="48"/>
      <c r="T304" s="49"/>
      <c r="U304" s="50"/>
      <c r="V304" s="51"/>
      <c r="W304" s="410"/>
    </row>
    <row r="305" spans="2:23">
      <c r="B305" s="36" t="s">
        <v>18</v>
      </c>
      <c r="C305" s="37" t="s">
        <v>374</v>
      </c>
      <c r="D305" s="38" t="s">
        <v>375</v>
      </c>
      <c r="E305" s="39" t="s">
        <v>177</v>
      </c>
      <c r="F305" s="40">
        <v>13</v>
      </c>
      <c r="G305" s="41" t="s">
        <v>390</v>
      </c>
      <c r="H305" s="42">
        <v>3.6689814814814814E-3</v>
      </c>
      <c r="I305" s="136" t="s">
        <v>377</v>
      </c>
      <c r="J305" s="139" t="s">
        <v>183</v>
      </c>
      <c r="K305" s="43">
        <v>41583</v>
      </c>
      <c r="L305" s="44" t="s">
        <v>378</v>
      </c>
      <c r="M305" s="133" t="s">
        <v>177</v>
      </c>
      <c r="N305" s="46" t="s">
        <v>183</v>
      </c>
      <c r="O305" s="45">
        <v>2013</v>
      </c>
      <c r="P305" s="47"/>
      <c r="Q305" s="48"/>
      <c r="R305" s="48"/>
      <c r="S305" s="48"/>
      <c r="T305" s="49"/>
      <c r="U305" s="50"/>
      <c r="V305" s="51"/>
      <c r="W305" s="410"/>
    </row>
    <row r="306" spans="2:23">
      <c r="B306" s="36" t="s">
        <v>18</v>
      </c>
      <c r="C306" s="37" t="s">
        <v>374</v>
      </c>
      <c r="D306" s="38" t="s">
        <v>375</v>
      </c>
      <c r="E306" s="39" t="s">
        <v>177</v>
      </c>
      <c r="F306" s="40">
        <v>14</v>
      </c>
      <c r="G306" s="41" t="s">
        <v>391</v>
      </c>
      <c r="H306" s="42">
        <v>3.4259259259259264E-3</v>
      </c>
      <c r="I306" s="136" t="s">
        <v>377</v>
      </c>
      <c r="J306" s="139" t="s">
        <v>183</v>
      </c>
      <c r="K306" s="43">
        <v>41583</v>
      </c>
      <c r="L306" s="44" t="s">
        <v>378</v>
      </c>
      <c r="M306" s="133" t="s">
        <v>177</v>
      </c>
      <c r="N306" s="46" t="s">
        <v>183</v>
      </c>
      <c r="O306" s="45">
        <v>2013</v>
      </c>
      <c r="P306" s="47"/>
      <c r="Q306" s="48"/>
      <c r="R306" s="48"/>
      <c r="S306" s="48"/>
      <c r="T306" s="49"/>
      <c r="U306" s="50"/>
      <c r="V306" s="51"/>
      <c r="W306" s="410"/>
    </row>
    <row r="307" spans="2:23">
      <c r="B307" s="36" t="s">
        <v>18</v>
      </c>
      <c r="C307" s="37" t="s">
        <v>374</v>
      </c>
      <c r="D307" s="38" t="s">
        <v>375</v>
      </c>
      <c r="E307" s="39" t="s">
        <v>177</v>
      </c>
      <c r="F307" s="40">
        <v>15</v>
      </c>
      <c r="G307" s="41" t="s">
        <v>392</v>
      </c>
      <c r="H307" s="42">
        <v>3.9699074074074072E-3</v>
      </c>
      <c r="I307" s="136" t="s">
        <v>377</v>
      </c>
      <c r="J307" s="139" t="s">
        <v>183</v>
      </c>
      <c r="K307" s="43">
        <v>41583</v>
      </c>
      <c r="L307" s="44" t="s">
        <v>378</v>
      </c>
      <c r="M307" s="133" t="s">
        <v>177</v>
      </c>
      <c r="N307" s="46" t="s">
        <v>183</v>
      </c>
      <c r="O307" s="45">
        <v>2013</v>
      </c>
      <c r="P307" s="47"/>
      <c r="Q307" s="48"/>
      <c r="R307" s="48"/>
      <c r="S307" s="48"/>
      <c r="T307" s="49"/>
      <c r="U307" s="50"/>
      <c r="V307" s="51"/>
      <c r="W307" s="410"/>
    </row>
    <row r="308" spans="2:23">
      <c r="B308" s="36" t="s">
        <v>18</v>
      </c>
      <c r="C308" s="37" t="s">
        <v>374</v>
      </c>
      <c r="D308" s="38" t="s">
        <v>375</v>
      </c>
      <c r="E308" s="39" t="s">
        <v>177</v>
      </c>
      <c r="F308" s="40">
        <v>16</v>
      </c>
      <c r="G308" s="41" t="s">
        <v>393</v>
      </c>
      <c r="H308" s="42">
        <v>5.2430555555555555E-3</v>
      </c>
      <c r="I308" s="136" t="s">
        <v>377</v>
      </c>
      <c r="J308" s="139" t="s">
        <v>183</v>
      </c>
      <c r="K308" s="43">
        <v>41583</v>
      </c>
      <c r="L308" s="44" t="s">
        <v>378</v>
      </c>
      <c r="M308" s="133" t="s">
        <v>177</v>
      </c>
      <c r="N308" s="46" t="s">
        <v>183</v>
      </c>
      <c r="O308" s="45">
        <v>2013</v>
      </c>
      <c r="P308" s="47"/>
      <c r="Q308" s="48"/>
      <c r="R308" s="48"/>
      <c r="S308" s="48"/>
      <c r="T308" s="49"/>
      <c r="U308" s="50"/>
      <c r="V308" s="51"/>
      <c r="W308" s="410"/>
    </row>
    <row r="309" spans="2:23">
      <c r="B309" s="57" t="s">
        <v>18</v>
      </c>
      <c r="C309" s="58" t="s">
        <v>394</v>
      </c>
      <c r="D309" s="59" t="s">
        <v>395</v>
      </c>
      <c r="E309" s="60" t="s">
        <v>177</v>
      </c>
      <c r="F309" s="61">
        <v>1</v>
      </c>
      <c r="G309" s="62" t="s">
        <v>376</v>
      </c>
      <c r="H309" s="63">
        <v>5.0231481481481481E-3</v>
      </c>
      <c r="I309" s="137" t="s">
        <v>396</v>
      </c>
      <c r="J309" s="140" t="s">
        <v>183</v>
      </c>
      <c r="K309" s="64">
        <v>41583</v>
      </c>
      <c r="L309" s="65" t="s">
        <v>378</v>
      </c>
      <c r="M309" s="134" t="s">
        <v>177</v>
      </c>
      <c r="N309" s="67" t="s">
        <v>183</v>
      </c>
      <c r="O309" s="66">
        <v>2013</v>
      </c>
      <c r="P309" s="68"/>
      <c r="Q309" s="69"/>
      <c r="R309" s="69"/>
      <c r="S309" s="69"/>
      <c r="T309" s="70"/>
      <c r="U309" s="71"/>
      <c r="V309" s="407"/>
      <c r="W309" s="410" t="s">
        <v>1497</v>
      </c>
    </row>
    <row r="310" spans="2:23">
      <c r="B310" s="36" t="s">
        <v>18</v>
      </c>
      <c r="C310" s="37" t="s">
        <v>394</v>
      </c>
      <c r="D310" s="38" t="s">
        <v>395</v>
      </c>
      <c r="E310" s="39" t="s">
        <v>177</v>
      </c>
      <c r="F310" s="40">
        <v>2</v>
      </c>
      <c r="G310" s="41" t="s">
        <v>397</v>
      </c>
      <c r="H310" s="42">
        <v>6.3657407407407402E-4</v>
      </c>
      <c r="I310" s="136" t="s">
        <v>396</v>
      </c>
      <c r="J310" s="139" t="s">
        <v>183</v>
      </c>
      <c r="K310" s="43">
        <v>41583</v>
      </c>
      <c r="L310" s="44" t="s">
        <v>378</v>
      </c>
      <c r="M310" s="133" t="s">
        <v>177</v>
      </c>
      <c r="N310" s="46" t="s">
        <v>183</v>
      </c>
      <c r="O310" s="45">
        <v>2013</v>
      </c>
      <c r="P310" s="47"/>
      <c r="Q310" s="48"/>
      <c r="R310" s="48"/>
      <c r="S310" s="48"/>
      <c r="T310" s="49"/>
      <c r="U310" s="50"/>
      <c r="V310" s="51"/>
      <c r="W310" s="410"/>
    </row>
    <row r="311" spans="2:23">
      <c r="B311" s="36" t="s">
        <v>18</v>
      </c>
      <c r="C311" s="37" t="s">
        <v>394</v>
      </c>
      <c r="D311" s="38" t="s">
        <v>395</v>
      </c>
      <c r="E311" s="39" t="s">
        <v>177</v>
      </c>
      <c r="F311" s="40">
        <v>3</v>
      </c>
      <c r="G311" s="41" t="s">
        <v>398</v>
      </c>
      <c r="H311" s="42">
        <v>3.4837962962962965E-3</v>
      </c>
      <c r="I311" s="136" t="s">
        <v>396</v>
      </c>
      <c r="J311" s="139" t="s">
        <v>183</v>
      </c>
      <c r="K311" s="43">
        <v>41583</v>
      </c>
      <c r="L311" s="44" t="s">
        <v>378</v>
      </c>
      <c r="M311" s="133" t="s">
        <v>177</v>
      </c>
      <c r="N311" s="46" t="s">
        <v>183</v>
      </c>
      <c r="O311" s="45">
        <v>2013</v>
      </c>
      <c r="P311" s="47"/>
      <c r="Q311" s="48"/>
      <c r="R311" s="48"/>
      <c r="S311" s="48"/>
      <c r="T311" s="49"/>
      <c r="U311" s="50"/>
      <c r="V311" s="51"/>
      <c r="W311" s="410"/>
    </row>
    <row r="312" spans="2:23">
      <c r="B312" s="36" t="s">
        <v>18</v>
      </c>
      <c r="C312" s="37" t="s">
        <v>394</v>
      </c>
      <c r="D312" s="38" t="s">
        <v>395</v>
      </c>
      <c r="E312" s="39" t="s">
        <v>177</v>
      </c>
      <c r="F312" s="40">
        <v>4</v>
      </c>
      <c r="G312" s="41" t="s">
        <v>381</v>
      </c>
      <c r="H312" s="42">
        <v>3.0208333333333333E-3</v>
      </c>
      <c r="I312" s="136" t="s">
        <v>396</v>
      </c>
      <c r="J312" s="139" t="s">
        <v>183</v>
      </c>
      <c r="K312" s="43">
        <v>41583</v>
      </c>
      <c r="L312" s="44" t="s">
        <v>378</v>
      </c>
      <c r="M312" s="133" t="s">
        <v>177</v>
      </c>
      <c r="N312" s="46" t="s">
        <v>183</v>
      </c>
      <c r="O312" s="45">
        <v>2013</v>
      </c>
      <c r="P312" s="47"/>
      <c r="Q312" s="48"/>
      <c r="R312" s="48"/>
      <c r="S312" s="48"/>
      <c r="T312" s="49"/>
      <c r="U312" s="50"/>
      <c r="V312" s="51"/>
      <c r="W312" s="410"/>
    </row>
    <row r="313" spans="2:23">
      <c r="B313" s="36" t="s">
        <v>18</v>
      </c>
      <c r="C313" s="37" t="s">
        <v>394</v>
      </c>
      <c r="D313" s="38" t="s">
        <v>395</v>
      </c>
      <c r="E313" s="39" t="s">
        <v>177</v>
      </c>
      <c r="F313" s="40">
        <v>5</v>
      </c>
      <c r="G313" s="41" t="s">
        <v>382</v>
      </c>
      <c r="H313" s="42">
        <v>3.1481481481481482E-3</v>
      </c>
      <c r="I313" s="136" t="s">
        <v>396</v>
      </c>
      <c r="J313" s="139" t="s">
        <v>183</v>
      </c>
      <c r="K313" s="43">
        <v>41583</v>
      </c>
      <c r="L313" s="44" t="s">
        <v>378</v>
      </c>
      <c r="M313" s="133" t="s">
        <v>177</v>
      </c>
      <c r="N313" s="46" t="s">
        <v>183</v>
      </c>
      <c r="O313" s="45">
        <v>2013</v>
      </c>
      <c r="P313" s="47"/>
      <c r="Q313" s="48"/>
      <c r="R313" s="48"/>
      <c r="S313" s="48"/>
      <c r="T313" s="49"/>
      <c r="U313" s="50"/>
      <c r="V313" s="51"/>
      <c r="W313" s="410"/>
    </row>
    <row r="314" spans="2:23">
      <c r="B314" s="36" t="s">
        <v>18</v>
      </c>
      <c r="C314" s="37" t="s">
        <v>394</v>
      </c>
      <c r="D314" s="38" t="s">
        <v>395</v>
      </c>
      <c r="E314" s="39" t="s">
        <v>177</v>
      </c>
      <c r="F314" s="40">
        <v>6</v>
      </c>
      <c r="G314" s="41" t="s">
        <v>383</v>
      </c>
      <c r="H314" s="42">
        <v>3.4259259259259264E-3</v>
      </c>
      <c r="I314" s="136" t="s">
        <v>396</v>
      </c>
      <c r="J314" s="139" t="s">
        <v>183</v>
      </c>
      <c r="K314" s="43">
        <v>41583</v>
      </c>
      <c r="L314" s="44" t="s">
        <v>378</v>
      </c>
      <c r="M314" s="133" t="s">
        <v>177</v>
      </c>
      <c r="N314" s="46" t="s">
        <v>183</v>
      </c>
      <c r="O314" s="45">
        <v>2013</v>
      </c>
      <c r="P314" s="47"/>
      <c r="Q314" s="48"/>
      <c r="R314" s="48"/>
      <c r="S314" s="48"/>
      <c r="T314" s="49"/>
      <c r="U314" s="50"/>
      <c r="V314" s="51"/>
      <c r="W314" s="410"/>
    </row>
    <row r="315" spans="2:23">
      <c r="B315" s="36" t="s">
        <v>18</v>
      </c>
      <c r="C315" s="37" t="s">
        <v>394</v>
      </c>
      <c r="D315" s="38" t="s">
        <v>395</v>
      </c>
      <c r="E315" s="39" t="s">
        <v>177</v>
      </c>
      <c r="F315" s="40">
        <v>7</v>
      </c>
      <c r="G315" s="41" t="s">
        <v>384</v>
      </c>
      <c r="H315" s="42">
        <v>3.3333333333333331E-3</v>
      </c>
      <c r="I315" s="136" t="s">
        <v>396</v>
      </c>
      <c r="J315" s="139" t="s">
        <v>183</v>
      </c>
      <c r="K315" s="43">
        <v>41583</v>
      </c>
      <c r="L315" s="44" t="s">
        <v>378</v>
      </c>
      <c r="M315" s="133" t="s">
        <v>177</v>
      </c>
      <c r="N315" s="46" t="s">
        <v>183</v>
      </c>
      <c r="O315" s="45">
        <v>2013</v>
      </c>
      <c r="P315" s="47"/>
      <c r="Q315" s="48"/>
      <c r="R315" s="48"/>
      <c r="S315" s="48"/>
      <c r="T315" s="49"/>
      <c r="U315" s="50"/>
      <c r="V315" s="51"/>
      <c r="W315" s="410"/>
    </row>
    <row r="316" spans="2:23">
      <c r="B316" s="36" t="s">
        <v>18</v>
      </c>
      <c r="C316" s="37" t="s">
        <v>394</v>
      </c>
      <c r="D316" s="38" t="s">
        <v>395</v>
      </c>
      <c r="E316" s="39" t="s">
        <v>177</v>
      </c>
      <c r="F316" s="40">
        <v>8</v>
      </c>
      <c r="G316" s="41" t="s">
        <v>385</v>
      </c>
      <c r="H316" s="42">
        <v>2.7546296296296294E-3</v>
      </c>
      <c r="I316" s="136" t="s">
        <v>396</v>
      </c>
      <c r="J316" s="139" t="s">
        <v>183</v>
      </c>
      <c r="K316" s="43">
        <v>41583</v>
      </c>
      <c r="L316" s="44" t="s">
        <v>378</v>
      </c>
      <c r="M316" s="133" t="s">
        <v>177</v>
      </c>
      <c r="N316" s="46" t="s">
        <v>183</v>
      </c>
      <c r="O316" s="45">
        <v>2013</v>
      </c>
      <c r="P316" s="47"/>
      <c r="Q316" s="48"/>
      <c r="R316" s="48"/>
      <c r="S316" s="48"/>
      <c r="T316" s="49"/>
      <c r="U316" s="50"/>
      <c r="V316" s="51"/>
      <c r="W316" s="410"/>
    </row>
    <row r="317" spans="2:23">
      <c r="B317" s="36" t="s">
        <v>18</v>
      </c>
      <c r="C317" s="37" t="s">
        <v>394</v>
      </c>
      <c r="D317" s="38" t="s">
        <v>395</v>
      </c>
      <c r="E317" s="39" t="s">
        <v>177</v>
      </c>
      <c r="F317" s="40">
        <v>9</v>
      </c>
      <c r="G317" s="41" t="s">
        <v>386</v>
      </c>
      <c r="H317" s="42">
        <v>4.2013888888888891E-3</v>
      </c>
      <c r="I317" s="136" t="s">
        <v>396</v>
      </c>
      <c r="J317" s="139" t="s">
        <v>183</v>
      </c>
      <c r="K317" s="43">
        <v>41583</v>
      </c>
      <c r="L317" s="44" t="s">
        <v>378</v>
      </c>
      <c r="M317" s="133" t="s">
        <v>177</v>
      </c>
      <c r="N317" s="46" t="s">
        <v>183</v>
      </c>
      <c r="O317" s="45">
        <v>2013</v>
      </c>
      <c r="P317" s="47"/>
      <c r="Q317" s="48"/>
      <c r="R317" s="48"/>
      <c r="S317" s="48"/>
      <c r="T317" s="49"/>
      <c r="U317" s="50"/>
      <c r="V317" s="51"/>
      <c r="W317" s="410"/>
    </row>
    <row r="318" spans="2:23">
      <c r="B318" s="36" t="s">
        <v>18</v>
      </c>
      <c r="C318" s="37" t="s">
        <v>394</v>
      </c>
      <c r="D318" s="38" t="s">
        <v>395</v>
      </c>
      <c r="E318" s="39" t="s">
        <v>177</v>
      </c>
      <c r="F318" s="40">
        <v>10</v>
      </c>
      <c r="G318" s="41" t="s">
        <v>387</v>
      </c>
      <c r="H318" s="42">
        <v>3.3101851851851851E-3</v>
      </c>
      <c r="I318" s="136" t="s">
        <v>396</v>
      </c>
      <c r="J318" s="139" t="s">
        <v>183</v>
      </c>
      <c r="K318" s="43">
        <v>41583</v>
      </c>
      <c r="L318" s="44" t="s">
        <v>378</v>
      </c>
      <c r="M318" s="133" t="s">
        <v>177</v>
      </c>
      <c r="N318" s="46" t="s">
        <v>183</v>
      </c>
      <c r="O318" s="45">
        <v>2013</v>
      </c>
      <c r="P318" s="47"/>
      <c r="Q318" s="48"/>
      <c r="R318" s="48"/>
      <c r="S318" s="48"/>
      <c r="T318" s="49"/>
      <c r="U318" s="50"/>
      <c r="V318" s="51"/>
      <c r="W318" s="410"/>
    </row>
    <row r="319" spans="2:23">
      <c r="B319" s="36" t="s">
        <v>18</v>
      </c>
      <c r="C319" s="37" t="s">
        <v>394</v>
      </c>
      <c r="D319" s="38" t="s">
        <v>395</v>
      </c>
      <c r="E319" s="39" t="s">
        <v>177</v>
      </c>
      <c r="F319" s="40">
        <v>11</v>
      </c>
      <c r="G319" s="41" t="s">
        <v>388</v>
      </c>
      <c r="H319" s="42">
        <v>3.8888888888888883E-3</v>
      </c>
      <c r="I319" s="136" t="s">
        <v>396</v>
      </c>
      <c r="J319" s="139" t="s">
        <v>183</v>
      </c>
      <c r="K319" s="43">
        <v>41583</v>
      </c>
      <c r="L319" s="44" t="s">
        <v>378</v>
      </c>
      <c r="M319" s="133" t="s">
        <v>177</v>
      </c>
      <c r="N319" s="46" t="s">
        <v>183</v>
      </c>
      <c r="O319" s="45">
        <v>2013</v>
      </c>
      <c r="P319" s="47"/>
      <c r="Q319" s="48"/>
      <c r="R319" s="48"/>
      <c r="S319" s="48"/>
      <c r="T319" s="49"/>
      <c r="U319" s="50"/>
      <c r="V319" s="51"/>
      <c r="W319" s="410"/>
    </row>
    <row r="320" spans="2:23">
      <c r="B320" s="36" t="s">
        <v>18</v>
      </c>
      <c r="C320" s="37" t="s">
        <v>394</v>
      </c>
      <c r="D320" s="38" t="s">
        <v>395</v>
      </c>
      <c r="E320" s="39" t="s">
        <v>177</v>
      </c>
      <c r="F320" s="40">
        <v>12</v>
      </c>
      <c r="G320" s="41" t="s">
        <v>389</v>
      </c>
      <c r="H320" s="42">
        <v>2.8935185185185188E-3</v>
      </c>
      <c r="I320" s="136" t="s">
        <v>396</v>
      </c>
      <c r="J320" s="139" t="s">
        <v>183</v>
      </c>
      <c r="K320" s="43">
        <v>41583</v>
      </c>
      <c r="L320" s="44" t="s">
        <v>378</v>
      </c>
      <c r="M320" s="133" t="s">
        <v>177</v>
      </c>
      <c r="N320" s="46" t="s">
        <v>183</v>
      </c>
      <c r="O320" s="45">
        <v>2013</v>
      </c>
      <c r="P320" s="47"/>
      <c r="Q320" s="48"/>
      <c r="R320" s="48"/>
      <c r="S320" s="48"/>
      <c r="T320" s="49"/>
      <c r="U320" s="50"/>
      <c r="V320" s="51"/>
      <c r="W320" s="410"/>
    </row>
    <row r="321" spans="2:23">
      <c r="B321" s="36" t="s">
        <v>18</v>
      </c>
      <c r="C321" s="37" t="s">
        <v>394</v>
      </c>
      <c r="D321" s="38" t="s">
        <v>395</v>
      </c>
      <c r="E321" s="39" t="s">
        <v>177</v>
      </c>
      <c r="F321" s="40">
        <v>13</v>
      </c>
      <c r="G321" s="41" t="s">
        <v>390</v>
      </c>
      <c r="H321" s="42">
        <v>3.6689814814814814E-3</v>
      </c>
      <c r="I321" s="136" t="s">
        <v>396</v>
      </c>
      <c r="J321" s="139" t="s">
        <v>183</v>
      </c>
      <c r="K321" s="43">
        <v>41583</v>
      </c>
      <c r="L321" s="44" t="s">
        <v>378</v>
      </c>
      <c r="M321" s="133" t="s">
        <v>177</v>
      </c>
      <c r="N321" s="46" t="s">
        <v>183</v>
      </c>
      <c r="O321" s="45">
        <v>2013</v>
      </c>
      <c r="P321" s="47"/>
      <c r="Q321" s="48"/>
      <c r="R321" s="48"/>
      <c r="S321" s="48"/>
      <c r="T321" s="49"/>
      <c r="U321" s="50"/>
      <c r="V321" s="51"/>
      <c r="W321" s="410"/>
    </row>
    <row r="322" spans="2:23">
      <c r="B322" s="36" t="s">
        <v>18</v>
      </c>
      <c r="C322" s="37" t="s">
        <v>394</v>
      </c>
      <c r="D322" s="38" t="s">
        <v>395</v>
      </c>
      <c r="E322" s="39" t="s">
        <v>177</v>
      </c>
      <c r="F322" s="40">
        <v>14</v>
      </c>
      <c r="G322" s="41" t="s">
        <v>391</v>
      </c>
      <c r="H322" s="42">
        <v>3.4259259259259264E-3</v>
      </c>
      <c r="I322" s="136" t="s">
        <v>396</v>
      </c>
      <c r="J322" s="139" t="s">
        <v>183</v>
      </c>
      <c r="K322" s="43">
        <v>41583</v>
      </c>
      <c r="L322" s="44" t="s">
        <v>378</v>
      </c>
      <c r="M322" s="133" t="s">
        <v>177</v>
      </c>
      <c r="N322" s="46" t="s">
        <v>183</v>
      </c>
      <c r="O322" s="45">
        <v>2013</v>
      </c>
      <c r="P322" s="47"/>
      <c r="Q322" s="48"/>
      <c r="R322" s="48"/>
      <c r="S322" s="48"/>
      <c r="T322" s="49"/>
      <c r="U322" s="50"/>
      <c r="V322" s="51"/>
      <c r="W322" s="410"/>
    </row>
    <row r="323" spans="2:23">
      <c r="B323" s="36" t="s">
        <v>18</v>
      </c>
      <c r="C323" s="37" t="s">
        <v>394</v>
      </c>
      <c r="D323" s="38" t="s">
        <v>395</v>
      </c>
      <c r="E323" s="39" t="s">
        <v>177</v>
      </c>
      <c r="F323" s="40">
        <v>15</v>
      </c>
      <c r="G323" s="41" t="s">
        <v>392</v>
      </c>
      <c r="H323" s="42">
        <v>3.9699074074074072E-3</v>
      </c>
      <c r="I323" s="136" t="s">
        <v>396</v>
      </c>
      <c r="J323" s="139" t="s">
        <v>183</v>
      </c>
      <c r="K323" s="43">
        <v>41583</v>
      </c>
      <c r="L323" s="44" t="s">
        <v>378</v>
      </c>
      <c r="M323" s="133" t="s">
        <v>177</v>
      </c>
      <c r="N323" s="46" t="s">
        <v>183</v>
      </c>
      <c r="O323" s="45">
        <v>2013</v>
      </c>
      <c r="P323" s="47"/>
      <c r="Q323" s="48"/>
      <c r="R323" s="48"/>
      <c r="S323" s="48"/>
      <c r="T323" s="49"/>
      <c r="U323" s="50"/>
      <c r="V323" s="51"/>
      <c r="W323" s="410"/>
    </row>
    <row r="324" spans="2:23">
      <c r="B324" s="36" t="s">
        <v>18</v>
      </c>
      <c r="C324" s="37" t="s">
        <v>394</v>
      </c>
      <c r="D324" s="38" t="s">
        <v>395</v>
      </c>
      <c r="E324" s="39" t="s">
        <v>177</v>
      </c>
      <c r="F324" s="40">
        <v>16</v>
      </c>
      <c r="G324" s="41" t="s">
        <v>393</v>
      </c>
      <c r="H324" s="42">
        <v>4.1203703703703706E-3</v>
      </c>
      <c r="I324" s="136" t="s">
        <v>396</v>
      </c>
      <c r="J324" s="139" t="s">
        <v>183</v>
      </c>
      <c r="K324" s="43">
        <v>41583</v>
      </c>
      <c r="L324" s="44" t="s">
        <v>378</v>
      </c>
      <c r="M324" s="133" t="s">
        <v>177</v>
      </c>
      <c r="N324" s="46" t="s">
        <v>183</v>
      </c>
      <c r="O324" s="45">
        <v>2013</v>
      </c>
      <c r="P324" s="47"/>
      <c r="Q324" s="48"/>
      <c r="R324" s="48"/>
      <c r="S324" s="48"/>
      <c r="T324" s="49"/>
      <c r="U324" s="50"/>
      <c r="V324" s="51"/>
      <c r="W324" s="410"/>
    </row>
    <row r="325" spans="2:23">
      <c r="B325" s="36" t="s">
        <v>18</v>
      </c>
      <c r="C325" s="37" t="s">
        <v>394</v>
      </c>
      <c r="D325" s="38" t="s">
        <v>395</v>
      </c>
      <c r="E325" s="39" t="s">
        <v>177</v>
      </c>
      <c r="F325" s="40">
        <v>17</v>
      </c>
      <c r="G325" s="41" t="s">
        <v>399</v>
      </c>
      <c r="H325" s="42">
        <v>3.0439814814814817E-3</v>
      </c>
      <c r="I325" s="136" t="s">
        <v>396</v>
      </c>
      <c r="J325" s="139" t="s">
        <v>183</v>
      </c>
      <c r="K325" s="43">
        <v>41583</v>
      </c>
      <c r="L325" s="44" t="s">
        <v>378</v>
      </c>
      <c r="M325" s="133" t="s">
        <v>177</v>
      </c>
      <c r="N325" s="46" t="s">
        <v>183</v>
      </c>
      <c r="O325" s="45">
        <v>2013</v>
      </c>
      <c r="P325" s="47"/>
      <c r="Q325" s="48"/>
      <c r="R325" s="48"/>
      <c r="S325" s="48"/>
      <c r="T325" s="49"/>
      <c r="U325" s="50"/>
      <c r="V325" s="51"/>
      <c r="W325" s="410"/>
    </row>
    <row r="326" spans="2:23">
      <c r="B326" s="36" t="s">
        <v>18</v>
      </c>
      <c r="C326" s="37" t="s">
        <v>394</v>
      </c>
      <c r="D326" s="38" t="s">
        <v>395</v>
      </c>
      <c r="E326" s="39" t="s">
        <v>177</v>
      </c>
      <c r="F326" s="40">
        <v>18</v>
      </c>
      <c r="G326" s="41" t="s">
        <v>400</v>
      </c>
      <c r="H326" s="42">
        <v>2.7314814814814814E-3</v>
      </c>
      <c r="I326" s="136" t="s">
        <v>396</v>
      </c>
      <c r="J326" s="139" t="s">
        <v>183</v>
      </c>
      <c r="K326" s="43">
        <v>41583</v>
      </c>
      <c r="L326" s="44" t="s">
        <v>378</v>
      </c>
      <c r="M326" s="133" t="s">
        <v>177</v>
      </c>
      <c r="N326" s="46" t="s">
        <v>183</v>
      </c>
      <c r="O326" s="45">
        <v>2013</v>
      </c>
      <c r="P326" s="47"/>
      <c r="Q326" s="48"/>
      <c r="R326" s="48"/>
      <c r="S326" s="48"/>
      <c r="T326" s="49"/>
      <c r="U326" s="50"/>
      <c r="V326" s="51"/>
      <c r="W326" s="410"/>
    </row>
    <row r="327" spans="2:23">
      <c r="B327" s="36" t="s">
        <v>18</v>
      </c>
      <c r="C327" s="37" t="s">
        <v>394</v>
      </c>
      <c r="D327" s="38" t="s">
        <v>395</v>
      </c>
      <c r="E327" s="39" t="s">
        <v>177</v>
      </c>
      <c r="F327" s="40">
        <v>19</v>
      </c>
      <c r="G327" s="41" t="s">
        <v>401</v>
      </c>
      <c r="H327" s="42">
        <v>3.3912037037037031E-3</v>
      </c>
      <c r="I327" s="136" t="s">
        <v>396</v>
      </c>
      <c r="J327" s="139" t="s">
        <v>183</v>
      </c>
      <c r="K327" s="43">
        <v>41583</v>
      </c>
      <c r="L327" s="44" t="s">
        <v>378</v>
      </c>
      <c r="M327" s="133" t="s">
        <v>177</v>
      </c>
      <c r="N327" s="46" t="s">
        <v>183</v>
      </c>
      <c r="O327" s="45">
        <v>2013</v>
      </c>
      <c r="P327" s="47"/>
      <c r="Q327" s="48"/>
      <c r="R327" s="48"/>
      <c r="S327" s="48"/>
      <c r="T327" s="49"/>
      <c r="U327" s="50"/>
      <c r="V327" s="51"/>
      <c r="W327" s="410"/>
    </row>
    <row r="328" spans="2:23">
      <c r="B328" s="36" t="s">
        <v>18</v>
      </c>
      <c r="C328" s="37" t="s">
        <v>394</v>
      </c>
      <c r="D328" s="38" t="s">
        <v>395</v>
      </c>
      <c r="E328" s="39" t="s">
        <v>177</v>
      </c>
      <c r="F328" s="40">
        <v>20</v>
      </c>
      <c r="G328" s="41" t="s">
        <v>402</v>
      </c>
      <c r="H328" s="42">
        <v>3.0671296296296297E-3</v>
      </c>
      <c r="I328" s="136" t="s">
        <v>396</v>
      </c>
      <c r="J328" s="139" t="s">
        <v>183</v>
      </c>
      <c r="K328" s="43">
        <v>41583</v>
      </c>
      <c r="L328" s="44" t="s">
        <v>378</v>
      </c>
      <c r="M328" s="133" t="s">
        <v>177</v>
      </c>
      <c r="N328" s="46" t="s">
        <v>183</v>
      </c>
      <c r="O328" s="45">
        <v>2013</v>
      </c>
      <c r="P328" s="47"/>
      <c r="Q328" s="48"/>
      <c r="R328" s="48"/>
      <c r="S328" s="48"/>
      <c r="T328" s="49"/>
      <c r="U328" s="50"/>
      <c r="V328" s="51"/>
      <c r="W328" s="410"/>
    </row>
    <row r="329" spans="2:23">
      <c r="B329" s="36" t="s">
        <v>18</v>
      </c>
      <c r="C329" s="37" t="s">
        <v>394</v>
      </c>
      <c r="D329" s="38" t="s">
        <v>395</v>
      </c>
      <c r="E329" s="39" t="s">
        <v>177</v>
      </c>
      <c r="F329" s="40">
        <v>21</v>
      </c>
      <c r="G329" s="41" t="s">
        <v>403</v>
      </c>
      <c r="H329" s="42">
        <v>4.5370370370370365E-3</v>
      </c>
      <c r="I329" s="136" t="s">
        <v>396</v>
      </c>
      <c r="J329" s="139" t="s">
        <v>183</v>
      </c>
      <c r="K329" s="43">
        <v>41583</v>
      </c>
      <c r="L329" s="44" t="s">
        <v>378</v>
      </c>
      <c r="M329" s="133" t="s">
        <v>177</v>
      </c>
      <c r="N329" s="46" t="s">
        <v>183</v>
      </c>
      <c r="O329" s="45">
        <v>2013</v>
      </c>
      <c r="P329" s="47"/>
      <c r="Q329" s="48"/>
      <c r="R329" s="48"/>
      <c r="S329" s="48"/>
      <c r="T329" s="49"/>
      <c r="U329" s="50"/>
      <c r="V329" s="51"/>
      <c r="W329" s="410"/>
    </row>
    <row r="330" spans="2:23">
      <c r="B330" s="57" t="s">
        <v>18</v>
      </c>
      <c r="C330" s="58" t="s">
        <v>404</v>
      </c>
      <c r="D330" s="59" t="s">
        <v>405</v>
      </c>
      <c r="E330" s="60" t="s">
        <v>177</v>
      </c>
      <c r="F330" s="61">
        <v>1</v>
      </c>
      <c r="G330" s="62" t="s">
        <v>406</v>
      </c>
      <c r="H330" s="63">
        <v>3.5069444444444445E-3</v>
      </c>
      <c r="I330" s="137" t="s">
        <v>407</v>
      </c>
      <c r="J330" s="140" t="s">
        <v>183</v>
      </c>
      <c r="K330" s="64">
        <v>43084</v>
      </c>
      <c r="L330" s="65" t="s">
        <v>408</v>
      </c>
      <c r="M330" s="134" t="s">
        <v>177</v>
      </c>
      <c r="N330" s="67" t="s">
        <v>183</v>
      </c>
      <c r="O330" s="66">
        <v>2017</v>
      </c>
      <c r="P330" s="68"/>
      <c r="Q330" s="69"/>
      <c r="R330" s="69"/>
      <c r="S330" s="69"/>
      <c r="T330" s="70"/>
      <c r="U330" s="71"/>
      <c r="V330" s="407"/>
      <c r="W330" s="410" t="s">
        <v>1497</v>
      </c>
    </row>
    <row r="331" spans="2:23">
      <c r="B331" s="36" t="s">
        <v>18</v>
      </c>
      <c r="C331" s="37" t="s">
        <v>404</v>
      </c>
      <c r="D331" s="38" t="s">
        <v>405</v>
      </c>
      <c r="E331" s="39" t="s">
        <v>177</v>
      </c>
      <c r="F331" s="40">
        <v>2</v>
      </c>
      <c r="G331" s="41" t="s">
        <v>170</v>
      </c>
      <c r="H331" s="42">
        <v>3.6458333333333334E-3</v>
      </c>
      <c r="I331" s="136" t="s">
        <v>407</v>
      </c>
      <c r="J331" s="139" t="s">
        <v>183</v>
      </c>
      <c r="K331" s="43">
        <v>43084</v>
      </c>
      <c r="L331" s="44" t="s">
        <v>408</v>
      </c>
      <c r="M331" s="133" t="s">
        <v>177</v>
      </c>
      <c r="N331" s="46" t="s">
        <v>183</v>
      </c>
      <c r="O331" s="45">
        <v>2017</v>
      </c>
      <c r="P331" s="47"/>
      <c r="Q331" s="48"/>
      <c r="R331" s="48"/>
      <c r="S331" s="48"/>
      <c r="T331" s="49"/>
      <c r="U331" s="50"/>
      <c r="V331" s="51"/>
      <c r="W331" s="410"/>
    </row>
    <row r="332" spans="2:23">
      <c r="B332" s="36" t="s">
        <v>18</v>
      </c>
      <c r="C332" s="37" t="s">
        <v>404</v>
      </c>
      <c r="D332" s="38" t="s">
        <v>405</v>
      </c>
      <c r="E332" s="39" t="s">
        <v>177</v>
      </c>
      <c r="F332" s="40">
        <v>3</v>
      </c>
      <c r="G332" s="41" t="s">
        <v>409</v>
      </c>
      <c r="H332" s="42">
        <v>3.4837962962962965E-3</v>
      </c>
      <c r="I332" s="136" t="s">
        <v>407</v>
      </c>
      <c r="J332" s="139" t="s">
        <v>183</v>
      </c>
      <c r="K332" s="43">
        <v>43084</v>
      </c>
      <c r="L332" s="44" t="s">
        <v>408</v>
      </c>
      <c r="M332" s="133" t="s">
        <v>177</v>
      </c>
      <c r="N332" s="46" t="s">
        <v>183</v>
      </c>
      <c r="O332" s="45">
        <v>2017</v>
      </c>
      <c r="P332" s="47"/>
      <c r="Q332" s="48"/>
      <c r="R332" s="48"/>
      <c r="S332" s="48"/>
      <c r="T332" s="49"/>
      <c r="U332" s="50"/>
      <c r="V332" s="51"/>
      <c r="W332" s="410"/>
    </row>
    <row r="333" spans="2:23">
      <c r="B333" s="36" t="s">
        <v>18</v>
      </c>
      <c r="C333" s="37" t="s">
        <v>404</v>
      </c>
      <c r="D333" s="38" t="s">
        <v>405</v>
      </c>
      <c r="E333" s="39" t="s">
        <v>177</v>
      </c>
      <c r="F333" s="40">
        <v>4</v>
      </c>
      <c r="G333" s="41" t="s">
        <v>410</v>
      </c>
      <c r="H333" s="42">
        <v>4.2824074074074075E-3</v>
      </c>
      <c r="I333" s="136" t="s">
        <v>407</v>
      </c>
      <c r="J333" s="139" t="s">
        <v>183</v>
      </c>
      <c r="K333" s="43">
        <v>43084</v>
      </c>
      <c r="L333" s="44" t="s">
        <v>408</v>
      </c>
      <c r="M333" s="133" t="s">
        <v>177</v>
      </c>
      <c r="N333" s="46" t="s">
        <v>183</v>
      </c>
      <c r="O333" s="45">
        <v>2017</v>
      </c>
      <c r="P333" s="47"/>
      <c r="Q333" s="48"/>
      <c r="R333" s="48"/>
      <c r="S333" s="48"/>
      <c r="T333" s="49"/>
      <c r="U333" s="50"/>
      <c r="V333" s="51"/>
      <c r="W333" s="410"/>
    </row>
    <row r="334" spans="2:23">
      <c r="B334" s="36" t="s">
        <v>18</v>
      </c>
      <c r="C334" s="37" t="s">
        <v>404</v>
      </c>
      <c r="D334" s="38" t="s">
        <v>405</v>
      </c>
      <c r="E334" s="39" t="s">
        <v>177</v>
      </c>
      <c r="F334" s="40">
        <v>5</v>
      </c>
      <c r="G334" s="41" t="s">
        <v>411</v>
      </c>
      <c r="H334" s="42">
        <v>2.5578703703703705E-3</v>
      </c>
      <c r="I334" s="136" t="s">
        <v>407</v>
      </c>
      <c r="J334" s="139" t="s">
        <v>183</v>
      </c>
      <c r="K334" s="43">
        <v>43084</v>
      </c>
      <c r="L334" s="44" t="s">
        <v>408</v>
      </c>
      <c r="M334" s="133" t="s">
        <v>177</v>
      </c>
      <c r="N334" s="46" t="s">
        <v>183</v>
      </c>
      <c r="O334" s="45">
        <v>2017</v>
      </c>
      <c r="P334" s="47"/>
      <c r="Q334" s="48"/>
      <c r="R334" s="48"/>
      <c r="S334" s="48"/>
      <c r="T334" s="49"/>
      <c r="U334" s="50"/>
      <c r="V334" s="51"/>
      <c r="W334" s="410"/>
    </row>
    <row r="335" spans="2:23">
      <c r="B335" s="36" t="s">
        <v>18</v>
      </c>
      <c r="C335" s="37" t="s">
        <v>404</v>
      </c>
      <c r="D335" s="38" t="s">
        <v>405</v>
      </c>
      <c r="E335" s="39" t="s">
        <v>177</v>
      </c>
      <c r="F335" s="40">
        <v>6</v>
      </c>
      <c r="G335" s="41" t="s">
        <v>412</v>
      </c>
      <c r="H335" s="42">
        <v>3.0092592592592595E-4</v>
      </c>
      <c r="I335" s="136" t="s">
        <v>407</v>
      </c>
      <c r="J335" s="139" t="s">
        <v>183</v>
      </c>
      <c r="K335" s="43">
        <v>43084</v>
      </c>
      <c r="L335" s="44" t="s">
        <v>408</v>
      </c>
      <c r="M335" s="133" t="s">
        <v>177</v>
      </c>
      <c r="N335" s="46" t="s">
        <v>183</v>
      </c>
      <c r="O335" s="45">
        <v>2017</v>
      </c>
      <c r="P335" s="47"/>
      <c r="Q335" s="48"/>
      <c r="R335" s="48"/>
      <c r="S335" s="48"/>
      <c r="T335" s="49"/>
      <c r="U335" s="50"/>
      <c r="V335" s="51"/>
      <c r="W335" s="410"/>
    </row>
    <row r="336" spans="2:23">
      <c r="B336" s="36" t="s">
        <v>18</v>
      </c>
      <c r="C336" s="37" t="s">
        <v>404</v>
      </c>
      <c r="D336" s="38" t="s">
        <v>405</v>
      </c>
      <c r="E336" s="39" t="s">
        <v>177</v>
      </c>
      <c r="F336" s="40">
        <v>7</v>
      </c>
      <c r="G336" s="41" t="s">
        <v>413</v>
      </c>
      <c r="H336" s="42">
        <v>2.6041666666666665E-3</v>
      </c>
      <c r="I336" s="136" t="s">
        <v>407</v>
      </c>
      <c r="J336" s="139" t="s">
        <v>183</v>
      </c>
      <c r="K336" s="43">
        <v>43084</v>
      </c>
      <c r="L336" s="44" t="s">
        <v>408</v>
      </c>
      <c r="M336" s="133" t="s">
        <v>177</v>
      </c>
      <c r="N336" s="46" t="s">
        <v>183</v>
      </c>
      <c r="O336" s="45">
        <v>2017</v>
      </c>
      <c r="P336" s="47"/>
      <c r="Q336" s="48"/>
      <c r="R336" s="48"/>
      <c r="S336" s="48"/>
      <c r="T336" s="49"/>
      <c r="U336" s="50"/>
      <c r="V336" s="51"/>
      <c r="W336" s="410"/>
    </row>
    <row r="337" spans="2:23">
      <c r="B337" s="36" t="s">
        <v>18</v>
      </c>
      <c r="C337" s="37" t="s">
        <v>404</v>
      </c>
      <c r="D337" s="38" t="s">
        <v>405</v>
      </c>
      <c r="E337" s="39" t="s">
        <v>177</v>
      </c>
      <c r="F337" s="40">
        <v>8</v>
      </c>
      <c r="G337" s="41" t="s">
        <v>414</v>
      </c>
      <c r="H337" s="42">
        <v>5.9027777777777778E-4</v>
      </c>
      <c r="I337" s="136" t="s">
        <v>407</v>
      </c>
      <c r="J337" s="139" t="s">
        <v>183</v>
      </c>
      <c r="K337" s="43">
        <v>43084</v>
      </c>
      <c r="L337" s="44" t="s">
        <v>408</v>
      </c>
      <c r="M337" s="133" t="s">
        <v>177</v>
      </c>
      <c r="N337" s="46" t="s">
        <v>183</v>
      </c>
      <c r="O337" s="45">
        <v>2017</v>
      </c>
      <c r="P337" s="47"/>
      <c r="Q337" s="48"/>
      <c r="R337" s="48"/>
      <c r="S337" s="48"/>
      <c r="T337" s="49"/>
      <c r="U337" s="50"/>
      <c r="V337" s="51"/>
      <c r="W337" s="410"/>
    </row>
    <row r="338" spans="2:23">
      <c r="B338" s="36" t="s">
        <v>18</v>
      </c>
      <c r="C338" s="37" t="s">
        <v>404</v>
      </c>
      <c r="D338" s="38" t="s">
        <v>405</v>
      </c>
      <c r="E338" s="39" t="s">
        <v>177</v>
      </c>
      <c r="F338" s="40">
        <v>9</v>
      </c>
      <c r="G338" s="41" t="s">
        <v>415</v>
      </c>
      <c r="H338" s="42">
        <v>2.8356481481481479E-3</v>
      </c>
      <c r="I338" s="136" t="s">
        <v>407</v>
      </c>
      <c r="J338" s="139" t="s">
        <v>183</v>
      </c>
      <c r="K338" s="43">
        <v>43084</v>
      </c>
      <c r="L338" s="44" t="s">
        <v>408</v>
      </c>
      <c r="M338" s="133" t="s">
        <v>177</v>
      </c>
      <c r="N338" s="46" t="s">
        <v>183</v>
      </c>
      <c r="O338" s="45">
        <v>2017</v>
      </c>
      <c r="P338" s="47"/>
      <c r="Q338" s="48"/>
      <c r="R338" s="48"/>
      <c r="S338" s="48"/>
      <c r="T338" s="49"/>
      <c r="U338" s="50"/>
      <c r="V338" s="51"/>
      <c r="W338" s="410"/>
    </row>
    <row r="339" spans="2:23">
      <c r="B339" s="36" t="s">
        <v>18</v>
      </c>
      <c r="C339" s="37" t="s">
        <v>404</v>
      </c>
      <c r="D339" s="38" t="s">
        <v>405</v>
      </c>
      <c r="E339" s="39" t="s">
        <v>177</v>
      </c>
      <c r="F339" s="40">
        <v>10</v>
      </c>
      <c r="G339" s="41" t="s">
        <v>416</v>
      </c>
      <c r="H339" s="42">
        <v>3.3217592592592591E-3</v>
      </c>
      <c r="I339" s="136" t="s">
        <v>407</v>
      </c>
      <c r="J339" s="139" t="s">
        <v>183</v>
      </c>
      <c r="K339" s="43">
        <v>43084</v>
      </c>
      <c r="L339" s="44" t="s">
        <v>408</v>
      </c>
      <c r="M339" s="133" t="s">
        <v>177</v>
      </c>
      <c r="N339" s="46" t="s">
        <v>183</v>
      </c>
      <c r="O339" s="45">
        <v>2017</v>
      </c>
      <c r="P339" s="47"/>
      <c r="Q339" s="48"/>
      <c r="R339" s="48"/>
      <c r="S339" s="48"/>
      <c r="T339" s="49"/>
      <c r="U339" s="50"/>
      <c r="V339" s="51"/>
      <c r="W339" s="410"/>
    </row>
    <row r="340" spans="2:23">
      <c r="B340" s="36" t="s">
        <v>18</v>
      </c>
      <c r="C340" s="37" t="s">
        <v>404</v>
      </c>
      <c r="D340" s="38" t="s">
        <v>405</v>
      </c>
      <c r="E340" s="39" t="s">
        <v>177</v>
      </c>
      <c r="F340" s="40">
        <v>11</v>
      </c>
      <c r="G340" s="41" t="s">
        <v>417</v>
      </c>
      <c r="H340" s="42">
        <v>2.9166666666666668E-3</v>
      </c>
      <c r="I340" s="136" t="s">
        <v>407</v>
      </c>
      <c r="J340" s="139" t="s">
        <v>183</v>
      </c>
      <c r="K340" s="43">
        <v>43084</v>
      </c>
      <c r="L340" s="44" t="s">
        <v>408</v>
      </c>
      <c r="M340" s="133" t="s">
        <v>177</v>
      </c>
      <c r="N340" s="46" t="s">
        <v>183</v>
      </c>
      <c r="O340" s="45">
        <v>2017</v>
      </c>
      <c r="P340" s="47"/>
      <c r="Q340" s="48"/>
      <c r="R340" s="48"/>
      <c r="S340" s="48"/>
      <c r="T340" s="49"/>
      <c r="U340" s="50"/>
      <c r="V340" s="51"/>
      <c r="W340" s="410"/>
    </row>
    <row r="341" spans="2:23">
      <c r="B341" s="36" t="s">
        <v>18</v>
      </c>
      <c r="C341" s="37" t="s">
        <v>404</v>
      </c>
      <c r="D341" s="38" t="s">
        <v>405</v>
      </c>
      <c r="E341" s="39" t="s">
        <v>177</v>
      </c>
      <c r="F341" s="40">
        <v>12</v>
      </c>
      <c r="G341" s="41" t="s">
        <v>418</v>
      </c>
      <c r="H341" s="42">
        <v>2.9282407407407408E-3</v>
      </c>
      <c r="I341" s="136" t="s">
        <v>407</v>
      </c>
      <c r="J341" s="139" t="s">
        <v>183</v>
      </c>
      <c r="K341" s="43">
        <v>43084</v>
      </c>
      <c r="L341" s="44" t="s">
        <v>408</v>
      </c>
      <c r="M341" s="133" t="s">
        <v>177</v>
      </c>
      <c r="N341" s="46" t="s">
        <v>183</v>
      </c>
      <c r="O341" s="45">
        <v>2017</v>
      </c>
      <c r="P341" s="47"/>
      <c r="Q341" s="48"/>
      <c r="R341" s="48"/>
      <c r="S341" s="48"/>
      <c r="T341" s="49"/>
      <c r="U341" s="50"/>
      <c r="V341" s="51"/>
      <c r="W341" s="410"/>
    </row>
    <row r="342" spans="2:23">
      <c r="B342" s="36" t="s">
        <v>18</v>
      </c>
      <c r="C342" s="37" t="s">
        <v>404</v>
      </c>
      <c r="D342" s="38" t="s">
        <v>405</v>
      </c>
      <c r="E342" s="39" t="s">
        <v>177</v>
      </c>
      <c r="F342" s="40">
        <v>13</v>
      </c>
      <c r="G342" s="41" t="s">
        <v>419</v>
      </c>
      <c r="H342" s="42">
        <v>3.0555555555555557E-3</v>
      </c>
      <c r="I342" s="136" t="s">
        <v>407</v>
      </c>
      <c r="J342" s="139" t="s">
        <v>183</v>
      </c>
      <c r="K342" s="43">
        <v>43084</v>
      </c>
      <c r="L342" s="44" t="s">
        <v>408</v>
      </c>
      <c r="M342" s="133" t="s">
        <v>177</v>
      </c>
      <c r="N342" s="46" t="s">
        <v>183</v>
      </c>
      <c r="O342" s="45">
        <v>2017</v>
      </c>
      <c r="P342" s="47"/>
      <c r="Q342" s="48"/>
      <c r="R342" s="48"/>
      <c r="S342" s="48"/>
      <c r="T342" s="49"/>
      <c r="U342" s="50"/>
      <c r="V342" s="51"/>
      <c r="W342" s="410"/>
    </row>
    <row r="343" spans="2:23">
      <c r="B343" s="36" t="s">
        <v>18</v>
      </c>
      <c r="C343" s="37" t="s">
        <v>404</v>
      </c>
      <c r="D343" s="38" t="s">
        <v>405</v>
      </c>
      <c r="E343" s="39" t="s">
        <v>177</v>
      </c>
      <c r="F343" s="40">
        <v>14</v>
      </c>
      <c r="G343" s="41" t="s">
        <v>420</v>
      </c>
      <c r="H343" s="42">
        <v>2.8935185185185188E-3</v>
      </c>
      <c r="I343" s="136" t="s">
        <v>407</v>
      </c>
      <c r="J343" s="139" t="s">
        <v>183</v>
      </c>
      <c r="K343" s="43">
        <v>43084</v>
      </c>
      <c r="L343" s="44" t="s">
        <v>408</v>
      </c>
      <c r="M343" s="133" t="s">
        <v>177</v>
      </c>
      <c r="N343" s="46" t="s">
        <v>183</v>
      </c>
      <c r="O343" s="45">
        <v>2017</v>
      </c>
      <c r="P343" s="47"/>
      <c r="Q343" s="48"/>
      <c r="R343" s="48"/>
      <c r="S343" s="48"/>
      <c r="T343" s="49"/>
      <c r="U343" s="50"/>
      <c r="V343" s="51"/>
      <c r="W343" s="410"/>
    </row>
    <row r="344" spans="2:23">
      <c r="B344" s="36" t="s">
        <v>18</v>
      </c>
      <c r="C344" s="37" t="s">
        <v>404</v>
      </c>
      <c r="D344" s="38" t="s">
        <v>405</v>
      </c>
      <c r="E344" s="39" t="s">
        <v>177</v>
      </c>
      <c r="F344" s="40">
        <v>15</v>
      </c>
      <c r="G344" s="41" t="s">
        <v>421</v>
      </c>
      <c r="H344" s="42">
        <v>3.7037037037037034E-3</v>
      </c>
      <c r="I344" s="136" t="s">
        <v>407</v>
      </c>
      <c r="J344" s="139" t="s">
        <v>183</v>
      </c>
      <c r="K344" s="43">
        <v>43084</v>
      </c>
      <c r="L344" s="44" t="s">
        <v>408</v>
      </c>
      <c r="M344" s="133" t="s">
        <v>177</v>
      </c>
      <c r="N344" s="46" t="s">
        <v>183</v>
      </c>
      <c r="O344" s="45">
        <v>2017</v>
      </c>
      <c r="P344" s="47"/>
      <c r="Q344" s="48"/>
      <c r="R344" s="48"/>
      <c r="S344" s="48"/>
      <c r="T344" s="49"/>
      <c r="U344" s="50"/>
      <c r="V344" s="51"/>
      <c r="W344" s="410"/>
    </row>
    <row r="345" spans="2:23">
      <c r="B345" s="36" t="s">
        <v>18</v>
      </c>
      <c r="C345" s="37" t="s">
        <v>404</v>
      </c>
      <c r="D345" s="38" t="s">
        <v>405</v>
      </c>
      <c r="E345" s="39" t="s">
        <v>177</v>
      </c>
      <c r="F345" s="40">
        <v>16</v>
      </c>
      <c r="G345" s="41" t="s">
        <v>422</v>
      </c>
      <c r="H345" s="42">
        <v>3.0671296296296297E-3</v>
      </c>
      <c r="I345" s="136" t="s">
        <v>407</v>
      </c>
      <c r="J345" s="139" t="s">
        <v>183</v>
      </c>
      <c r="K345" s="43">
        <v>43084</v>
      </c>
      <c r="L345" s="44" t="s">
        <v>408</v>
      </c>
      <c r="M345" s="133" t="s">
        <v>177</v>
      </c>
      <c r="N345" s="46" t="s">
        <v>183</v>
      </c>
      <c r="O345" s="45">
        <v>2017</v>
      </c>
      <c r="P345" s="47"/>
      <c r="Q345" s="48"/>
      <c r="R345" s="48"/>
      <c r="S345" s="48"/>
      <c r="T345" s="49"/>
      <c r="U345" s="50"/>
      <c r="V345" s="51"/>
      <c r="W345" s="410"/>
    </row>
    <row r="346" spans="2:23">
      <c r="B346" s="36" t="s">
        <v>18</v>
      </c>
      <c r="C346" s="37" t="s">
        <v>404</v>
      </c>
      <c r="D346" s="38" t="s">
        <v>405</v>
      </c>
      <c r="E346" s="39" t="s">
        <v>177</v>
      </c>
      <c r="F346" s="40">
        <v>17</v>
      </c>
      <c r="G346" s="41" t="s">
        <v>423</v>
      </c>
      <c r="H346" s="42">
        <v>2.1064814814814813E-3</v>
      </c>
      <c r="I346" s="136" t="s">
        <v>407</v>
      </c>
      <c r="J346" s="139" t="s">
        <v>183</v>
      </c>
      <c r="K346" s="43">
        <v>43084</v>
      </c>
      <c r="L346" s="44" t="s">
        <v>408</v>
      </c>
      <c r="M346" s="133" t="s">
        <v>177</v>
      </c>
      <c r="N346" s="46" t="s">
        <v>183</v>
      </c>
      <c r="O346" s="45">
        <v>2017</v>
      </c>
      <c r="P346" s="47"/>
      <c r="Q346" s="48"/>
      <c r="R346" s="48"/>
      <c r="S346" s="48"/>
      <c r="T346" s="49"/>
      <c r="U346" s="50"/>
      <c r="V346" s="51"/>
      <c r="W346" s="410"/>
    </row>
    <row r="347" spans="2:23">
      <c r="B347" s="36" t="s">
        <v>18</v>
      </c>
      <c r="C347" s="37" t="s">
        <v>404</v>
      </c>
      <c r="D347" s="38" t="s">
        <v>405</v>
      </c>
      <c r="E347" s="39" t="s">
        <v>177</v>
      </c>
      <c r="F347" s="40">
        <v>18</v>
      </c>
      <c r="G347" s="41" t="s">
        <v>424</v>
      </c>
      <c r="H347" s="42">
        <v>2.9398148148148148E-3</v>
      </c>
      <c r="I347" s="136" t="s">
        <v>407</v>
      </c>
      <c r="J347" s="139" t="s">
        <v>183</v>
      </c>
      <c r="K347" s="43">
        <v>43084</v>
      </c>
      <c r="L347" s="44" t="s">
        <v>408</v>
      </c>
      <c r="M347" s="133" t="s">
        <v>177</v>
      </c>
      <c r="N347" s="46" t="s">
        <v>183</v>
      </c>
      <c r="O347" s="45">
        <v>2017</v>
      </c>
      <c r="P347" s="47"/>
      <c r="Q347" s="48"/>
      <c r="R347" s="48"/>
      <c r="S347" s="48"/>
      <c r="T347" s="49"/>
      <c r="U347" s="50"/>
      <c r="V347" s="51"/>
      <c r="W347" s="410"/>
    </row>
    <row r="348" spans="2:23">
      <c r="B348" s="36" t="s">
        <v>18</v>
      </c>
      <c r="C348" s="37" t="s">
        <v>404</v>
      </c>
      <c r="D348" s="38" t="s">
        <v>405</v>
      </c>
      <c r="E348" s="39" t="s">
        <v>177</v>
      </c>
      <c r="F348" s="40">
        <v>19</v>
      </c>
      <c r="G348" s="41" t="s">
        <v>425</v>
      </c>
      <c r="H348" s="42">
        <v>3.1712962962962962E-3</v>
      </c>
      <c r="I348" s="136" t="s">
        <v>407</v>
      </c>
      <c r="J348" s="139" t="s">
        <v>183</v>
      </c>
      <c r="K348" s="43">
        <v>43084</v>
      </c>
      <c r="L348" s="44" t="s">
        <v>408</v>
      </c>
      <c r="M348" s="133" t="s">
        <v>177</v>
      </c>
      <c r="N348" s="46" t="s">
        <v>183</v>
      </c>
      <c r="O348" s="45">
        <v>2017</v>
      </c>
      <c r="P348" s="47"/>
      <c r="Q348" s="48"/>
      <c r="R348" s="48"/>
      <c r="S348" s="48"/>
      <c r="T348" s="49"/>
      <c r="U348" s="50"/>
      <c r="V348" s="51"/>
      <c r="W348" s="410"/>
    </row>
    <row r="349" spans="2:23">
      <c r="B349" s="57" t="s">
        <v>18</v>
      </c>
      <c r="C349" s="58" t="s">
        <v>426</v>
      </c>
      <c r="D349" s="59" t="s">
        <v>427</v>
      </c>
      <c r="E349" s="60" t="s">
        <v>177</v>
      </c>
      <c r="F349" s="61">
        <v>1</v>
      </c>
      <c r="G349" s="62" t="s">
        <v>428</v>
      </c>
      <c r="H349" s="63">
        <v>3.9004629629629636E-3</v>
      </c>
      <c r="I349" s="137" t="s">
        <v>429</v>
      </c>
      <c r="J349" s="140" t="s">
        <v>183</v>
      </c>
      <c r="K349" s="64">
        <v>43343</v>
      </c>
      <c r="L349" s="65" t="s">
        <v>430</v>
      </c>
      <c r="M349" s="134" t="s">
        <v>177</v>
      </c>
      <c r="N349" s="67" t="s">
        <v>183</v>
      </c>
      <c r="O349" s="66">
        <v>2018</v>
      </c>
      <c r="P349" s="68"/>
      <c r="Q349" s="69"/>
      <c r="R349" s="69"/>
      <c r="S349" s="69"/>
      <c r="T349" s="70"/>
      <c r="U349" s="71"/>
      <c r="V349" s="407"/>
      <c r="W349" s="410" t="s">
        <v>1497</v>
      </c>
    </row>
    <row r="350" spans="2:23">
      <c r="B350" s="36" t="s">
        <v>18</v>
      </c>
      <c r="C350" s="37" t="s">
        <v>426</v>
      </c>
      <c r="D350" s="38" t="s">
        <v>427</v>
      </c>
      <c r="E350" s="39" t="s">
        <v>177</v>
      </c>
      <c r="F350" s="40">
        <v>2</v>
      </c>
      <c r="G350" s="41" t="s">
        <v>431</v>
      </c>
      <c r="H350" s="42">
        <v>2.6157407407407405E-3</v>
      </c>
      <c r="I350" s="136" t="s">
        <v>429</v>
      </c>
      <c r="J350" s="139" t="s">
        <v>183</v>
      </c>
      <c r="K350" s="43">
        <v>43343</v>
      </c>
      <c r="L350" s="44" t="s">
        <v>430</v>
      </c>
      <c r="M350" s="133" t="s">
        <v>177</v>
      </c>
      <c r="N350" s="46" t="s">
        <v>183</v>
      </c>
      <c r="O350" s="45">
        <v>2018</v>
      </c>
      <c r="P350" s="47"/>
      <c r="Q350" s="48"/>
      <c r="R350" s="48"/>
      <c r="S350" s="48"/>
      <c r="T350" s="49"/>
      <c r="U350" s="50"/>
      <c r="V350" s="51"/>
      <c r="W350" s="410"/>
    </row>
    <row r="351" spans="2:23">
      <c r="B351" s="36" t="s">
        <v>18</v>
      </c>
      <c r="C351" s="37" t="s">
        <v>426</v>
      </c>
      <c r="D351" s="38" t="s">
        <v>427</v>
      </c>
      <c r="E351" s="39" t="s">
        <v>177</v>
      </c>
      <c r="F351" s="40">
        <v>3</v>
      </c>
      <c r="G351" s="41" t="s">
        <v>432</v>
      </c>
      <c r="H351" s="42">
        <v>2.8240740740740739E-3</v>
      </c>
      <c r="I351" s="136" t="s">
        <v>429</v>
      </c>
      <c r="J351" s="139" t="s">
        <v>183</v>
      </c>
      <c r="K351" s="43">
        <v>43343</v>
      </c>
      <c r="L351" s="44" t="s">
        <v>430</v>
      </c>
      <c r="M351" s="133" t="s">
        <v>177</v>
      </c>
      <c r="N351" s="46" t="s">
        <v>183</v>
      </c>
      <c r="O351" s="45">
        <v>2018</v>
      </c>
      <c r="P351" s="47"/>
      <c r="Q351" s="48"/>
      <c r="R351" s="48"/>
      <c r="S351" s="48"/>
      <c r="T351" s="49"/>
      <c r="U351" s="50"/>
      <c r="V351" s="51"/>
      <c r="W351" s="410"/>
    </row>
    <row r="352" spans="2:23">
      <c r="B352" s="36" t="s">
        <v>18</v>
      </c>
      <c r="C352" s="37" t="s">
        <v>426</v>
      </c>
      <c r="D352" s="38" t="s">
        <v>427</v>
      </c>
      <c r="E352" s="39" t="s">
        <v>177</v>
      </c>
      <c r="F352" s="40">
        <v>4</v>
      </c>
      <c r="G352" s="41" t="s">
        <v>187</v>
      </c>
      <c r="H352" s="42">
        <v>4.0509259259259258E-4</v>
      </c>
      <c r="I352" s="136" t="s">
        <v>429</v>
      </c>
      <c r="J352" s="139" t="s">
        <v>183</v>
      </c>
      <c r="K352" s="43">
        <v>43343</v>
      </c>
      <c r="L352" s="44" t="s">
        <v>430</v>
      </c>
      <c r="M352" s="133" t="s">
        <v>177</v>
      </c>
      <c r="N352" s="46" t="s">
        <v>183</v>
      </c>
      <c r="O352" s="45">
        <v>2018</v>
      </c>
      <c r="P352" s="47"/>
      <c r="Q352" s="48"/>
      <c r="R352" s="48"/>
      <c r="S352" s="48"/>
      <c r="T352" s="49"/>
      <c r="U352" s="50"/>
      <c r="V352" s="51"/>
      <c r="W352" s="410"/>
    </row>
    <row r="353" spans="2:23">
      <c r="B353" s="36" t="s">
        <v>18</v>
      </c>
      <c r="C353" s="37" t="s">
        <v>426</v>
      </c>
      <c r="D353" s="38" t="s">
        <v>427</v>
      </c>
      <c r="E353" s="39" t="s">
        <v>177</v>
      </c>
      <c r="F353" s="40">
        <v>5</v>
      </c>
      <c r="G353" s="41" t="s">
        <v>433</v>
      </c>
      <c r="H353" s="42">
        <v>2.5694444444444445E-3</v>
      </c>
      <c r="I353" s="136" t="s">
        <v>429</v>
      </c>
      <c r="J353" s="139" t="s">
        <v>183</v>
      </c>
      <c r="K353" s="43">
        <v>43343</v>
      </c>
      <c r="L353" s="44" t="s">
        <v>430</v>
      </c>
      <c r="M353" s="133" t="s">
        <v>177</v>
      </c>
      <c r="N353" s="46" t="s">
        <v>183</v>
      </c>
      <c r="O353" s="45">
        <v>2018</v>
      </c>
      <c r="P353" s="47"/>
      <c r="Q353" s="48"/>
      <c r="R353" s="48"/>
      <c r="S353" s="48"/>
      <c r="T353" s="49"/>
      <c r="U353" s="50"/>
      <c r="V353" s="51"/>
      <c r="W353" s="410"/>
    </row>
    <row r="354" spans="2:23">
      <c r="B354" s="36" t="s">
        <v>18</v>
      </c>
      <c r="C354" s="37" t="s">
        <v>426</v>
      </c>
      <c r="D354" s="38" t="s">
        <v>427</v>
      </c>
      <c r="E354" s="39" t="s">
        <v>177</v>
      </c>
      <c r="F354" s="40">
        <v>6</v>
      </c>
      <c r="G354" s="41" t="s">
        <v>256</v>
      </c>
      <c r="H354" s="42">
        <v>5.6712962962962956E-4</v>
      </c>
      <c r="I354" s="136" t="s">
        <v>429</v>
      </c>
      <c r="J354" s="139" t="s">
        <v>183</v>
      </c>
      <c r="K354" s="43">
        <v>43343</v>
      </c>
      <c r="L354" s="44" t="s">
        <v>430</v>
      </c>
      <c r="M354" s="133" t="s">
        <v>177</v>
      </c>
      <c r="N354" s="46" t="s">
        <v>183</v>
      </c>
      <c r="O354" s="45">
        <v>2018</v>
      </c>
      <c r="P354" s="47"/>
      <c r="Q354" s="48"/>
      <c r="R354" s="48"/>
      <c r="S354" s="48"/>
      <c r="T354" s="49"/>
      <c r="U354" s="50"/>
      <c r="V354" s="51"/>
      <c r="W354" s="410"/>
    </row>
    <row r="355" spans="2:23">
      <c r="B355" s="36" t="s">
        <v>18</v>
      </c>
      <c r="C355" s="37" t="s">
        <v>426</v>
      </c>
      <c r="D355" s="38" t="s">
        <v>427</v>
      </c>
      <c r="E355" s="39" t="s">
        <v>177</v>
      </c>
      <c r="F355" s="40">
        <v>7</v>
      </c>
      <c r="G355" s="41" t="s">
        <v>434</v>
      </c>
      <c r="H355" s="42">
        <v>3.5763888888888889E-3</v>
      </c>
      <c r="I355" s="136" t="s">
        <v>429</v>
      </c>
      <c r="J355" s="139" t="s">
        <v>183</v>
      </c>
      <c r="K355" s="43">
        <v>43343</v>
      </c>
      <c r="L355" s="44" t="s">
        <v>430</v>
      </c>
      <c r="M355" s="133" t="s">
        <v>177</v>
      </c>
      <c r="N355" s="46" t="s">
        <v>183</v>
      </c>
      <c r="O355" s="45">
        <v>2018</v>
      </c>
      <c r="P355" s="47"/>
      <c r="Q355" s="48"/>
      <c r="R355" s="48"/>
      <c r="S355" s="48"/>
      <c r="T355" s="49"/>
      <c r="U355" s="50"/>
      <c r="V355" s="51"/>
      <c r="W355" s="410"/>
    </row>
    <row r="356" spans="2:23">
      <c r="B356" s="36" t="s">
        <v>18</v>
      </c>
      <c r="C356" s="37" t="s">
        <v>426</v>
      </c>
      <c r="D356" s="38" t="s">
        <v>427</v>
      </c>
      <c r="E356" s="39" t="s">
        <v>177</v>
      </c>
      <c r="F356" s="40">
        <v>8</v>
      </c>
      <c r="G356" s="41" t="s">
        <v>435</v>
      </c>
      <c r="H356" s="42">
        <v>3.3333333333333331E-3</v>
      </c>
      <c r="I356" s="136" t="s">
        <v>429</v>
      </c>
      <c r="J356" s="139" t="s">
        <v>183</v>
      </c>
      <c r="K356" s="43">
        <v>43343</v>
      </c>
      <c r="L356" s="44" t="s">
        <v>430</v>
      </c>
      <c r="M356" s="133" t="s">
        <v>177</v>
      </c>
      <c r="N356" s="46" t="s">
        <v>183</v>
      </c>
      <c r="O356" s="45">
        <v>2018</v>
      </c>
      <c r="P356" s="47"/>
      <c r="Q356" s="48"/>
      <c r="R356" s="48"/>
      <c r="S356" s="48"/>
      <c r="T356" s="49"/>
      <c r="U356" s="50"/>
      <c r="V356" s="51"/>
      <c r="W356" s="410"/>
    </row>
    <row r="357" spans="2:23">
      <c r="B357" s="36" t="s">
        <v>18</v>
      </c>
      <c r="C357" s="37" t="s">
        <v>426</v>
      </c>
      <c r="D357" s="38" t="s">
        <v>427</v>
      </c>
      <c r="E357" s="39" t="s">
        <v>177</v>
      </c>
      <c r="F357" s="40">
        <v>9</v>
      </c>
      <c r="G357" s="41" t="s">
        <v>429</v>
      </c>
      <c r="H357" s="42">
        <v>2.5000000000000001E-3</v>
      </c>
      <c r="I357" s="136" t="s">
        <v>429</v>
      </c>
      <c r="J357" s="139" t="s">
        <v>183</v>
      </c>
      <c r="K357" s="43">
        <v>43343</v>
      </c>
      <c r="L357" s="44" t="s">
        <v>430</v>
      </c>
      <c r="M357" s="133" t="s">
        <v>177</v>
      </c>
      <c r="N357" s="46" t="s">
        <v>183</v>
      </c>
      <c r="O357" s="45">
        <v>2018</v>
      </c>
      <c r="P357" s="47"/>
      <c r="Q357" s="48"/>
      <c r="R357" s="48"/>
      <c r="S357" s="48"/>
      <c r="T357" s="49"/>
      <c r="U357" s="50"/>
      <c r="V357" s="51"/>
      <c r="W357" s="410"/>
    </row>
    <row r="358" spans="2:23">
      <c r="B358" s="36" t="s">
        <v>18</v>
      </c>
      <c r="C358" s="37" t="s">
        <v>426</v>
      </c>
      <c r="D358" s="38" t="s">
        <v>427</v>
      </c>
      <c r="E358" s="39" t="s">
        <v>177</v>
      </c>
      <c r="F358" s="40">
        <v>10</v>
      </c>
      <c r="G358" s="41" t="s">
        <v>436</v>
      </c>
      <c r="H358" s="42">
        <v>3.0324074074074073E-3</v>
      </c>
      <c r="I358" s="136" t="s">
        <v>429</v>
      </c>
      <c r="J358" s="139" t="s">
        <v>183</v>
      </c>
      <c r="K358" s="43">
        <v>43343</v>
      </c>
      <c r="L358" s="44" t="s">
        <v>430</v>
      </c>
      <c r="M358" s="133" t="s">
        <v>177</v>
      </c>
      <c r="N358" s="46" t="s">
        <v>183</v>
      </c>
      <c r="O358" s="45">
        <v>2018</v>
      </c>
      <c r="P358" s="47"/>
      <c r="Q358" s="48"/>
      <c r="R358" s="48"/>
      <c r="S358" s="48"/>
      <c r="T358" s="49"/>
      <c r="U358" s="50"/>
      <c r="V358" s="51"/>
      <c r="W358" s="410"/>
    </row>
    <row r="359" spans="2:23">
      <c r="B359" s="36" t="s">
        <v>18</v>
      </c>
      <c r="C359" s="37" t="s">
        <v>426</v>
      </c>
      <c r="D359" s="38" t="s">
        <v>427</v>
      </c>
      <c r="E359" s="39" t="s">
        <v>177</v>
      </c>
      <c r="F359" s="40">
        <v>11</v>
      </c>
      <c r="G359" s="41" t="s">
        <v>437</v>
      </c>
      <c r="H359" s="42">
        <v>1.7361111111111112E-3</v>
      </c>
      <c r="I359" s="136" t="s">
        <v>429</v>
      </c>
      <c r="J359" s="139" t="s">
        <v>183</v>
      </c>
      <c r="K359" s="43">
        <v>43343</v>
      </c>
      <c r="L359" s="44" t="s">
        <v>430</v>
      </c>
      <c r="M359" s="133" t="s">
        <v>177</v>
      </c>
      <c r="N359" s="46" t="s">
        <v>183</v>
      </c>
      <c r="O359" s="45">
        <v>2018</v>
      </c>
      <c r="P359" s="47"/>
      <c r="Q359" s="48"/>
      <c r="R359" s="48"/>
      <c r="S359" s="48"/>
      <c r="T359" s="49"/>
      <c r="U359" s="50"/>
      <c r="V359" s="51"/>
      <c r="W359" s="410"/>
    </row>
    <row r="360" spans="2:23">
      <c r="B360" s="36" t="s">
        <v>18</v>
      </c>
      <c r="C360" s="37" t="s">
        <v>426</v>
      </c>
      <c r="D360" s="38" t="s">
        <v>427</v>
      </c>
      <c r="E360" s="39" t="s">
        <v>177</v>
      </c>
      <c r="F360" s="40">
        <v>12</v>
      </c>
      <c r="G360" s="41" t="s">
        <v>438</v>
      </c>
      <c r="H360" s="42">
        <v>1.6435185185185185E-3</v>
      </c>
      <c r="I360" s="136" t="s">
        <v>429</v>
      </c>
      <c r="J360" s="139" t="s">
        <v>183</v>
      </c>
      <c r="K360" s="43">
        <v>43343</v>
      </c>
      <c r="L360" s="44" t="s">
        <v>430</v>
      </c>
      <c r="M360" s="133" t="s">
        <v>177</v>
      </c>
      <c r="N360" s="46" t="s">
        <v>183</v>
      </c>
      <c r="O360" s="45">
        <v>2018</v>
      </c>
      <c r="P360" s="47"/>
      <c r="Q360" s="48"/>
      <c r="R360" s="48"/>
      <c r="S360" s="48"/>
      <c r="T360" s="49"/>
      <c r="U360" s="50"/>
      <c r="V360" s="51"/>
      <c r="W360" s="410"/>
    </row>
    <row r="361" spans="2:23" ht="13.5" thickBot="1">
      <c r="B361" s="36" t="s">
        <v>18</v>
      </c>
      <c r="C361" s="37" t="s">
        <v>426</v>
      </c>
      <c r="D361" s="38" t="s">
        <v>427</v>
      </c>
      <c r="E361" s="39" t="s">
        <v>177</v>
      </c>
      <c r="F361" s="40">
        <v>13</v>
      </c>
      <c r="G361" s="41" t="s">
        <v>439</v>
      </c>
      <c r="H361" s="42">
        <v>3.1134259259259262E-3</v>
      </c>
      <c r="I361" s="136" t="s">
        <v>429</v>
      </c>
      <c r="J361" s="139" t="s">
        <v>183</v>
      </c>
      <c r="K361" s="43">
        <v>43343</v>
      </c>
      <c r="L361" s="44" t="s">
        <v>430</v>
      </c>
      <c r="M361" s="133" t="s">
        <v>177</v>
      </c>
      <c r="N361" s="46" t="s">
        <v>183</v>
      </c>
      <c r="O361" s="45">
        <v>2018</v>
      </c>
      <c r="P361" s="47"/>
      <c r="Q361" s="48"/>
      <c r="R361" s="48"/>
      <c r="S361" s="48"/>
      <c r="T361" s="49"/>
      <c r="U361" s="50"/>
      <c r="V361" s="51"/>
      <c r="W361" s="410"/>
    </row>
    <row r="362" spans="2:23" customFormat="1">
      <c r="B362" s="10"/>
      <c r="C362" s="10"/>
      <c r="D362" s="10"/>
      <c r="E362" s="10"/>
      <c r="F362" s="10"/>
      <c r="G362" s="10"/>
      <c r="H362" s="10"/>
      <c r="I362" s="10"/>
      <c r="J362" s="10"/>
      <c r="K362" s="10"/>
      <c r="L362" s="10"/>
      <c r="M362" s="10"/>
      <c r="N362" s="10"/>
      <c r="O362" s="10"/>
      <c r="P362" s="10"/>
      <c r="Q362" s="10"/>
      <c r="R362" s="10"/>
      <c r="S362" s="10"/>
      <c r="T362" s="10"/>
      <c r="U362" s="10"/>
      <c r="V362" s="10"/>
      <c r="W362" s="125" t="s">
        <v>1496</v>
      </c>
    </row>
    <row r="363" spans="2:23" customFormat="1" ht="26.25">
      <c r="B363" s="3"/>
      <c r="C363" s="3"/>
      <c r="D363" s="3"/>
      <c r="E363" s="388" t="s">
        <v>474</v>
      </c>
      <c r="F363" s="3"/>
      <c r="G363" s="3"/>
      <c r="H363" s="3"/>
      <c r="I363" s="3"/>
      <c r="J363" s="3"/>
      <c r="K363" s="3"/>
      <c r="L363" s="3"/>
      <c r="M363" s="3"/>
      <c r="N363" s="3"/>
      <c r="O363" s="3"/>
      <c r="P363" s="3"/>
      <c r="Q363" s="3"/>
      <c r="R363" s="3"/>
      <c r="S363" s="3"/>
      <c r="T363" s="3"/>
      <c r="U363" s="3"/>
      <c r="V363" s="3"/>
      <c r="W363" s="125" t="s">
        <v>1</v>
      </c>
    </row>
    <row r="364" spans="2:23" customFormat="1" ht="13.5" thickBot="1">
      <c r="B364" s="4"/>
      <c r="C364" s="4"/>
      <c r="D364" s="4"/>
      <c r="E364" s="4"/>
      <c r="F364" s="4"/>
      <c r="G364" s="4"/>
      <c r="H364" s="4"/>
      <c r="I364" s="4"/>
      <c r="J364" s="4"/>
      <c r="K364" s="4"/>
      <c r="L364" s="4"/>
      <c r="M364" s="4"/>
      <c r="N364" s="4"/>
      <c r="O364" s="4"/>
      <c r="P364" s="4"/>
      <c r="Q364" s="4"/>
      <c r="R364" s="4"/>
      <c r="S364" s="4"/>
      <c r="T364" s="4"/>
      <c r="U364" s="4"/>
      <c r="V364" s="4"/>
      <c r="W364" s="125" t="s">
        <v>1495</v>
      </c>
    </row>
    <row r="365" spans="2:23">
      <c r="B365" s="36" t="s">
        <v>108</v>
      </c>
      <c r="C365" s="37" t="s">
        <v>1511</v>
      </c>
      <c r="D365" s="38" t="s">
        <v>1512</v>
      </c>
      <c r="E365" s="39" t="s">
        <v>474</v>
      </c>
      <c r="F365" s="40">
        <v>1</v>
      </c>
      <c r="G365" s="41" t="s">
        <v>1513</v>
      </c>
      <c r="H365" s="42">
        <v>2.9976851851851853E-3</v>
      </c>
      <c r="I365" s="136" t="s">
        <v>1514</v>
      </c>
      <c r="J365" s="139" t="s">
        <v>119</v>
      </c>
      <c r="K365" s="43"/>
      <c r="L365" s="44" t="s">
        <v>1515</v>
      </c>
      <c r="M365" s="133"/>
      <c r="N365" s="46" t="s">
        <v>119</v>
      </c>
      <c r="O365" s="45" t="s">
        <v>1614</v>
      </c>
      <c r="P365" s="178"/>
      <c r="Q365" s="48"/>
      <c r="R365" s="48"/>
      <c r="S365" s="48"/>
      <c r="T365" s="49"/>
      <c r="U365" s="50"/>
      <c r="V365" s="51"/>
      <c r="W365" s="410" t="s">
        <v>1497</v>
      </c>
    </row>
    <row r="366" spans="2:23">
      <c r="B366" s="36" t="s">
        <v>108</v>
      </c>
      <c r="C366" s="37" t="s">
        <v>1511</v>
      </c>
      <c r="D366" s="38" t="s">
        <v>1512</v>
      </c>
      <c r="E366" s="39" t="s">
        <v>474</v>
      </c>
      <c r="F366" s="40">
        <v>2</v>
      </c>
      <c r="G366" s="41" t="s">
        <v>1514</v>
      </c>
      <c r="H366" s="42"/>
      <c r="I366" s="136" t="s">
        <v>1514</v>
      </c>
      <c r="J366" s="139" t="s">
        <v>119</v>
      </c>
      <c r="K366" s="43"/>
      <c r="L366" s="44" t="s">
        <v>1515</v>
      </c>
      <c r="M366" s="133"/>
      <c r="N366" s="46" t="s">
        <v>119</v>
      </c>
      <c r="O366" s="45" t="s">
        <v>1614</v>
      </c>
      <c r="P366" s="178"/>
      <c r="Q366" s="48"/>
      <c r="R366" s="48"/>
      <c r="S366" s="48"/>
      <c r="T366" s="49"/>
      <c r="U366" s="50"/>
      <c r="V366" s="51"/>
      <c r="W366" s="410"/>
    </row>
    <row r="367" spans="2:23">
      <c r="B367" s="36" t="s">
        <v>108</v>
      </c>
      <c r="C367" s="37" t="s">
        <v>1511</v>
      </c>
      <c r="D367" s="38" t="s">
        <v>1512</v>
      </c>
      <c r="E367" s="39" t="s">
        <v>474</v>
      </c>
      <c r="F367" s="40">
        <v>3</v>
      </c>
      <c r="G367" s="41" t="s">
        <v>1516</v>
      </c>
      <c r="H367" s="42"/>
      <c r="I367" s="136" t="s">
        <v>1514</v>
      </c>
      <c r="J367" s="139" t="s">
        <v>119</v>
      </c>
      <c r="K367" s="43"/>
      <c r="L367" s="44" t="s">
        <v>1515</v>
      </c>
      <c r="M367" s="133"/>
      <c r="N367" s="46" t="s">
        <v>119</v>
      </c>
      <c r="O367" s="45" t="s">
        <v>1614</v>
      </c>
      <c r="P367" s="178"/>
      <c r="Q367" s="48"/>
      <c r="R367" s="48"/>
      <c r="S367" s="48"/>
      <c r="T367" s="49"/>
      <c r="U367" s="50"/>
      <c r="V367" s="51"/>
      <c r="W367" s="410"/>
    </row>
    <row r="368" spans="2:23">
      <c r="B368" s="36" t="s">
        <v>108</v>
      </c>
      <c r="C368" s="37" t="s">
        <v>1511</v>
      </c>
      <c r="D368" s="38" t="s">
        <v>1512</v>
      </c>
      <c r="E368" s="39" t="s">
        <v>474</v>
      </c>
      <c r="F368" s="40">
        <v>4</v>
      </c>
      <c r="G368" s="41" t="s">
        <v>1517</v>
      </c>
      <c r="H368" s="42"/>
      <c r="I368" s="136" t="s">
        <v>1514</v>
      </c>
      <c r="J368" s="139" t="s">
        <v>119</v>
      </c>
      <c r="K368" s="43"/>
      <c r="L368" s="44" t="s">
        <v>1515</v>
      </c>
      <c r="M368" s="133"/>
      <c r="N368" s="46" t="s">
        <v>119</v>
      </c>
      <c r="O368" s="45" t="s">
        <v>1614</v>
      </c>
      <c r="P368" s="178"/>
      <c r="Q368" s="48"/>
      <c r="R368" s="48"/>
      <c r="S368" s="48"/>
      <c r="T368" s="49"/>
      <c r="U368" s="50"/>
      <c r="V368" s="51"/>
      <c r="W368" s="410"/>
    </row>
    <row r="369" spans="2:23">
      <c r="B369" s="36" t="s">
        <v>108</v>
      </c>
      <c r="C369" s="37" t="s">
        <v>1511</v>
      </c>
      <c r="D369" s="38" t="s">
        <v>1512</v>
      </c>
      <c r="E369" s="39" t="s">
        <v>474</v>
      </c>
      <c r="F369" s="40">
        <v>5</v>
      </c>
      <c r="G369" s="41" t="s">
        <v>1518</v>
      </c>
      <c r="H369" s="42"/>
      <c r="I369" s="136" t="s">
        <v>1514</v>
      </c>
      <c r="J369" s="139" t="s">
        <v>119</v>
      </c>
      <c r="K369" s="43"/>
      <c r="L369" s="44" t="s">
        <v>1515</v>
      </c>
      <c r="M369" s="133"/>
      <c r="N369" s="46" t="s">
        <v>119</v>
      </c>
      <c r="O369" s="45" t="s">
        <v>1614</v>
      </c>
      <c r="P369" s="178"/>
      <c r="Q369" s="48"/>
      <c r="R369" s="48"/>
      <c r="S369" s="48"/>
      <c r="T369" s="49"/>
      <c r="U369" s="50"/>
      <c r="V369" s="51"/>
      <c r="W369" s="410"/>
    </row>
    <row r="370" spans="2:23">
      <c r="B370" s="36" t="s">
        <v>108</v>
      </c>
      <c r="C370" s="37" t="s">
        <v>1511</v>
      </c>
      <c r="D370" s="38" t="s">
        <v>1512</v>
      </c>
      <c r="E370" s="39" t="s">
        <v>474</v>
      </c>
      <c r="F370" s="40">
        <v>6</v>
      </c>
      <c r="G370" s="41" t="s">
        <v>1519</v>
      </c>
      <c r="H370" s="42"/>
      <c r="I370" s="136" t="s">
        <v>1514</v>
      </c>
      <c r="J370" s="139" t="s">
        <v>119</v>
      </c>
      <c r="K370" s="43"/>
      <c r="L370" s="44" t="s">
        <v>1515</v>
      </c>
      <c r="M370" s="133"/>
      <c r="N370" s="46" t="s">
        <v>119</v>
      </c>
      <c r="O370" s="45" t="s">
        <v>1614</v>
      </c>
      <c r="P370" s="178"/>
      <c r="Q370" s="48"/>
      <c r="R370" s="48"/>
      <c r="S370" s="48"/>
      <c r="T370" s="49"/>
      <c r="U370" s="50"/>
      <c r="V370" s="51"/>
      <c r="W370" s="410"/>
    </row>
    <row r="371" spans="2:23">
      <c r="B371" s="36" t="s">
        <v>108</v>
      </c>
      <c r="C371" s="37" t="s">
        <v>1511</v>
      </c>
      <c r="D371" s="38" t="s">
        <v>1512</v>
      </c>
      <c r="E371" s="39" t="s">
        <v>474</v>
      </c>
      <c r="F371" s="40">
        <v>7</v>
      </c>
      <c r="G371" s="41" t="s">
        <v>1520</v>
      </c>
      <c r="H371" s="42"/>
      <c r="I371" s="136" t="s">
        <v>1514</v>
      </c>
      <c r="J371" s="139" t="s">
        <v>119</v>
      </c>
      <c r="K371" s="43"/>
      <c r="L371" s="44" t="s">
        <v>1515</v>
      </c>
      <c r="M371" s="133"/>
      <c r="N371" s="46" t="s">
        <v>119</v>
      </c>
      <c r="O371" s="45" t="s">
        <v>1614</v>
      </c>
      <c r="P371" s="178"/>
      <c r="Q371" s="48"/>
      <c r="R371" s="48"/>
      <c r="S371" s="48"/>
      <c r="T371" s="49"/>
      <c r="U371" s="50"/>
      <c r="V371" s="51"/>
      <c r="W371" s="410"/>
    </row>
    <row r="372" spans="2:23">
      <c r="B372" s="36" t="s">
        <v>108</v>
      </c>
      <c r="C372" s="37" t="s">
        <v>1511</v>
      </c>
      <c r="D372" s="38" t="s">
        <v>1512</v>
      </c>
      <c r="E372" s="39" t="s">
        <v>474</v>
      </c>
      <c r="F372" s="40">
        <v>8</v>
      </c>
      <c r="G372" s="41" t="s">
        <v>1521</v>
      </c>
      <c r="H372" s="42"/>
      <c r="I372" s="136" t="s">
        <v>1514</v>
      </c>
      <c r="J372" s="139" t="s">
        <v>119</v>
      </c>
      <c r="K372" s="43"/>
      <c r="L372" s="44" t="s">
        <v>1515</v>
      </c>
      <c r="M372" s="133"/>
      <c r="N372" s="46" t="s">
        <v>119</v>
      </c>
      <c r="O372" s="45" t="s">
        <v>1614</v>
      </c>
      <c r="P372" s="178"/>
      <c r="Q372" s="48"/>
      <c r="R372" s="48"/>
      <c r="S372" s="48"/>
      <c r="T372" s="49"/>
      <c r="U372" s="50"/>
      <c r="V372" s="51"/>
      <c r="W372" s="410"/>
    </row>
    <row r="373" spans="2:23">
      <c r="B373" s="36" t="s">
        <v>108</v>
      </c>
      <c r="C373" s="37" t="s">
        <v>1511</v>
      </c>
      <c r="D373" s="38" t="s">
        <v>1512</v>
      </c>
      <c r="E373" s="39" t="s">
        <v>474</v>
      </c>
      <c r="F373" s="40">
        <v>9</v>
      </c>
      <c r="G373" s="41" t="s">
        <v>1522</v>
      </c>
      <c r="H373" s="42"/>
      <c r="I373" s="136" t="s">
        <v>1514</v>
      </c>
      <c r="J373" s="139" t="s">
        <v>119</v>
      </c>
      <c r="K373" s="43"/>
      <c r="L373" s="44" t="s">
        <v>1515</v>
      </c>
      <c r="M373" s="133"/>
      <c r="N373" s="46" t="s">
        <v>119</v>
      </c>
      <c r="O373" s="45" t="s">
        <v>1614</v>
      </c>
      <c r="P373" s="178"/>
      <c r="Q373" s="48"/>
      <c r="R373" s="48"/>
      <c r="S373" s="48"/>
      <c r="T373" s="49"/>
      <c r="U373" s="50"/>
      <c r="V373" s="51"/>
      <c r="W373" s="410"/>
    </row>
    <row r="374" spans="2:23">
      <c r="B374" s="36" t="s">
        <v>108</v>
      </c>
      <c r="C374" s="37" t="s">
        <v>1511</v>
      </c>
      <c r="D374" s="38" t="s">
        <v>1512</v>
      </c>
      <c r="E374" s="39" t="s">
        <v>474</v>
      </c>
      <c r="F374" s="40">
        <v>10</v>
      </c>
      <c r="G374" s="41" t="s">
        <v>1523</v>
      </c>
      <c r="H374" s="42"/>
      <c r="I374" s="136" t="s">
        <v>1514</v>
      </c>
      <c r="J374" s="139" t="s">
        <v>119</v>
      </c>
      <c r="K374" s="43"/>
      <c r="L374" s="44" t="s">
        <v>1515</v>
      </c>
      <c r="M374" s="133"/>
      <c r="N374" s="46" t="s">
        <v>119</v>
      </c>
      <c r="O374" s="45" t="s">
        <v>1614</v>
      </c>
      <c r="P374" s="178"/>
      <c r="Q374" s="48"/>
      <c r="R374" s="48"/>
      <c r="S374" s="48"/>
      <c r="T374" s="49"/>
      <c r="U374" s="50"/>
      <c r="V374" s="51"/>
      <c r="W374" s="410"/>
    </row>
    <row r="375" spans="2:23">
      <c r="B375" s="36" t="s">
        <v>108</v>
      </c>
      <c r="C375" s="37" t="s">
        <v>1511</v>
      </c>
      <c r="D375" s="38" t="s">
        <v>1512</v>
      </c>
      <c r="E375" s="39" t="s">
        <v>474</v>
      </c>
      <c r="F375" s="40">
        <v>11</v>
      </c>
      <c r="G375" s="41" t="s">
        <v>1524</v>
      </c>
      <c r="H375" s="42"/>
      <c r="I375" s="136" t="s">
        <v>1514</v>
      </c>
      <c r="J375" s="139" t="s">
        <v>119</v>
      </c>
      <c r="K375" s="43"/>
      <c r="L375" s="44" t="s">
        <v>1515</v>
      </c>
      <c r="M375" s="133"/>
      <c r="N375" s="46" t="s">
        <v>119</v>
      </c>
      <c r="O375" s="45" t="s">
        <v>1614</v>
      </c>
      <c r="P375" s="178"/>
      <c r="Q375" s="48"/>
      <c r="R375" s="48"/>
      <c r="S375" s="48"/>
      <c r="T375" s="49"/>
      <c r="U375" s="50"/>
      <c r="V375" s="51"/>
      <c r="W375" s="410"/>
    </row>
    <row r="376" spans="2:23">
      <c r="B376" s="57" t="s">
        <v>108</v>
      </c>
      <c r="C376" s="58" t="s">
        <v>1525</v>
      </c>
      <c r="D376" s="59" t="s">
        <v>1526</v>
      </c>
      <c r="E376" s="60" t="s">
        <v>474</v>
      </c>
      <c r="F376" s="61">
        <v>1</v>
      </c>
      <c r="G376" s="62" t="s">
        <v>552</v>
      </c>
      <c r="H376" s="63">
        <v>1.1574074074074071E-3</v>
      </c>
      <c r="I376" s="137" t="s">
        <v>553</v>
      </c>
      <c r="J376" s="140" t="s">
        <v>119</v>
      </c>
      <c r="K376" s="64">
        <v>43369</v>
      </c>
      <c r="L376" s="65" t="s">
        <v>554</v>
      </c>
      <c r="M376" s="134"/>
      <c r="N376" s="67" t="s">
        <v>119</v>
      </c>
      <c r="O376" s="66">
        <v>2018</v>
      </c>
      <c r="P376" s="68"/>
      <c r="Q376" s="69"/>
      <c r="R376" s="69"/>
      <c r="S376" s="69"/>
      <c r="T376" s="70"/>
      <c r="U376" s="71"/>
      <c r="V376" s="407"/>
      <c r="W376" s="410" t="s">
        <v>1497</v>
      </c>
    </row>
    <row r="377" spans="2:23">
      <c r="B377" s="36" t="s">
        <v>108</v>
      </c>
      <c r="C377" s="37" t="s">
        <v>1525</v>
      </c>
      <c r="D377" s="38" t="s">
        <v>1526</v>
      </c>
      <c r="E377" s="39" t="s">
        <v>474</v>
      </c>
      <c r="F377" s="40">
        <v>2</v>
      </c>
      <c r="G377" s="41" t="s">
        <v>555</v>
      </c>
      <c r="H377" s="42">
        <v>2.638888888888889E-3</v>
      </c>
      <c r="I377" s="136" t="s">
        <v>553</v>
      </c>
      <c r="J377" s="139" t="s">
        <v>119</v>
      </c>
      <c r="K377" s="43">
        <v>43369</v>
      </c>
      <c r="L377" s="44" t="s">
        <v>554</v>
      </c>
      <c r="M377" s="133"/>
      <c r="N377" s="46" t="s">
        <v>119</v>
      </c>
      <c r="O377" s="45">
        <v>2018</v>
      </c>
      <c r="P377" s="47"/>
      <c r="Q377" s="48"/>
      <c r="R377" s="48"/>
      <c r="S377" s="48"/>
      <c r="T377" s="49"/>
      <c r="U377" s="50"/>
      <c r="V377" s="51"/>
      <c r="W377" s="410"/>
    </row>
    <row r="378" spans="2:23">
      <c r="B378" s="36" t="s">
        <v>108</v>
      </c>
      <c r="C378" s="37" t="s">
        <v>1525</v>
      </c>
      <c r="D378" s="38" t="s">
        <v>1526</v>
      </c>
      <c r="E378" s="39" t="s">
        <v>474</v>
      </c>
      <c r="F378" s="40">
        <v>3</v>
      </c>
      <c r="G378" s="41" t="s">
        <v>556</v>
      </c>
      <c r="H378" s="42">
        <v>2.5578703703703705E-3</v>
      </c>
      <c r="I378" s="136" t="s">
        <v>553</v>
      </c>
      <c r="J378" s="139" t="s">
        <v>119</v>
      </c>
      <c r="K378" s="43">
        <v>43369</v>
      </c>
      <c r="L378" s="44" t="s">
        <v>554</v>
      </c>
      <c r="M378" s="133"/>
      <c r="N378" s="46" t="s">
        <v>119</v>
      </c>
      <c r="O378" s="45">
        <v>2018</v>
      </c>
      <c r="P378" s="47"/>
      <c r="Q378" s="48"/>
      <c r="R378" s="48"/>
      <c r="S378" s="48"/>
      <c r="T378" s="49"/>
      <c r="U378" s="50"/>
      <c r="V378" s="51"/>
      <c r="W378" s="410"/>
    </row>
    <row r="379" spans="2:23">
      <c r="B379" s="36" t="s">
        <v>108</v>
      </c>
      <c r="C379" s="37" t="s">
        <v>1525</v>
      </c>
      <c r="D379" s="38" t="s">
        <v>1526</v>
      </c>
      <c r="E379" s="39" t="s">
        <v>474</v>
      </c>
      <c r="F379" s="40">
        <v>4</v>
      </c>
      <c r="G379" s="41" t="s">
        <v>557</v>
      </c>
      <c r="H379" s="42">
        <v>2.8124999999999999E-3</v>
      </c>
      <c r="I379" s="136" t="s">
        <v>553</v>
      </c>
      <c r="J379" s="139" t="s">
        <v>119</v>
      </c>
      <c r="K379" s="43">
        <v>43369</v>
      </c>
      <c r="L379" s="44" t="s">
        <v>554</v>
      </c>
      <c r="M379" s="133"/>
      <c r="N379" s="46" t="s">
        <v>119</v>
      </c>
      <c r="O379" s="45">
        <v>2018</v>
      </c>
      <c r="P379" s="47"/>
      <c r="Q379" s="48"/>
      <c r="R379" s="48"/>
      <c r="S379" s="48"/>
      <c r="T379" s="49"/>
      <c r="U379" s="50"/>
      <c r="V379" s="51"/>
      <c r="W379" s="410"/>
    </row>
    <row r="380" spans="2:23">
      <c r="B380" s="36" t="s">
        <v>108</v>
      </c>
      <c r="C380" s="37" t="s">
        <v>1525</v>
      </c>
      <c r="D380" s="38" t="s">
        <v>1526</v>
      </c>
      <c r="E380" s="39" t="s">
        <v>474</v>
      </c>
      <c r="F380" s="40">
        <v>5</v>
      </c>
      <c r="G380" s="41" t="s">
        <v>558</v>
      </c>
      <c r="H380" s="42">
        <v>2.1296296296296298E-3</v>
      </c>
      <c r="I380" s="136" t="s">
        <v>553</v>
      </c>
      <c r="J380" s="139" t="s">
        <v>119</v>
      </c>
      <c r="K380" s="43">
        <v>43369</v>
      </c>
      <c r="L380" s="44" t="s">
        <v>554</v>
      </c>
      <c r="M380" s="133"/>
      <c r="N380" s="46" t="s">
        <v>119</v>
      </c>
      <c r="O380" s="45">
        <v>2018</v>
      </c>
      <c r="P380" s="47"/>
      <c r="Q380" s="48"/>
      <c r="R380" s="48"/>
      <c r="S380" s="48"/>
      <c r="T380" s="49"/>
      <c r="U380" s="50"/>
      <c r="V380" s="51"/>
      <c r="W380" s="410"/>
    </row>
    <row r="381" spans="2:23">
      <c r="B381" s="36" t="s">
        <v>108</v>
      </c>
      <c r="C381" s="37" t="s">
        <v>1525</v>
      </c>
      <c r="D381" s="38" t="s">
        <v>1526</v>
      </c>
      <c r="E381" s="39" t="s">
        <v>474</v>
      </c>
      <c r="F381" s="40">
        <v>6</v>
      </c>
      <c r="G381" s="41" t="s">
        <v>559</v>
      </c>
      <c r="H381" s="42">
        <v>3.1944444444444442E-3</v>
      </c>
      <c r="I381" s="136" t="s">
        <v>553</v>
      </c>
      <c r="J381" s="139" t="s">
        <v>119</v>
      </c>
      <c r="K381" s="43">
        <v>43369</v>
      </c>
      <c r="L381" s="44" t="s">
        <v>554</v>
      </c>
      <c r="M381" s="133"/>
      <c r="N381" s="46" t="s">
        <v>119</v>
      </c>
      <c r="O381" s="45">
        <v>2018</v>
      </c>
      <c r="P381" s="47"/>
      <c r="Q381" s="48"/>
      <c r="R381" s="48"/>
      <c r="S381" s="48"/>
      <c r="T381" s="49"/>
      <c r="U381" s="50"/>
      <c r="V381" s="51"/>
      <c r="W381" s="410"/>
    </row>
    <row r="382" spans="2:23">
      <c r="B382" s="36" t="s">
        <v>108</v>
      </c>
      <c r="C382" s="37" t="s">
        <v>1525</v>
      </c>
      <c r="D382" s="38" t="s">
        <v>1526</v>
      </c>
      <c r="E382" s="39" t="s">
        <v>474</v>
      </c>
      <c r="F382" s="40">
        <v>7</v>
      </c>
      <c r="G382" s="41" t="s">
        <v>560</v>
      </c>
      <c r="H382" s="42">
        <v>1.9560185185185184E-3</v>
      </c>
      <c r="I382" s="136" t="s">
        <v>553</v>
      </c>
      <c r="J382" s="139" t="s">
        <v>119</v>
      </c>
      <c r="K382" s="43">
        <v>43369</v>
      </c>
      <c r="L382" s="44" t="s">
        <v>554</v>
      </c>
      <c r="M382" s="133"/>
      <c r="N382" s="46" t="s">
        <v>119</v>
      </c>
      <c r="O382" s="45">
        <v>2018</v>
      </c>
      <c r="P382" s="47"/>
      <c r="Q382" s="48"/>
      <c r="R382" s="48"/>
      <c r="S382" s="48"/>
      <c r="T382" s="49"/>
      <c r="U382" s="50"/>
      <c r="V382" s="51"/>
      <c r="W382" s="410"/>
    </row>
    <row r="383" spans="2:23">
      <c r="B383" s="36" t="s">
        <v>108</v>
      </c>
      <c r="C383" s="37" t="s">
        <v>1525</v>
      </c>
      <c r="D383" s="38" t="s">
        <v>1526</v>
      </c>
      <c r="E383" s="39" t="s">
        <v>474</v>
      </c>
      <c r="F383" s="40">
        <v>8</v>
      </c>
      <c r="G383" s="41" t="s">
        <v>561</v>
      </c>
      <c r="H383" s="42">
        <v>3.2291666666666666E-3</v>
      </c>
      <c r="I383" s="136" t="s">
        <v>553</v>
      </c>
      <c r="J383" s="139" t="s">
        <v>119</v>
      </c>
      <c r="K383" s="43">
        <v>43369</v>
      </c>
      <c r="L383" s="44" t="s">
        <v>554</v>
      </c>
      <c r="M383" s="133"/>
      <c r="N383" s="46" t="s">
        <v>119</v>
      </c>
      <c r="O383" s="45">
        <v>2018</v>
      </c>
      <c r="P383" s="47"/>
      <c r="Q383" s="48"/>
      <c r="R383" s="48"/>
      <c r="S383" s="48"/>
      <c r="T383" s="49"/>
      <c r="U383" s="50"/>
      <c r="V383" s="51"/>
      <c r="W383" s="410"/>
    </row>
    <row r="384" spans="2:23">
      <c r="B384" s="36" t="s">
        <v>108</v>
      </c>
      <c r="C384" s="37" t="s">
        <v>1525</v>
      </c>
      <c r="D384" s="38" t="s">
        <v>1526</v>
      </c>
      <c r="E384" s="39" t="s">
        <v>474</v>
      </c>
      <c r="F384" s="40">
        <v>9</v>
      </c>
      <c r="G384" s="41" t="s">
        <v>562</v>
      </c>
      <c r="H384" s="42">
        <v>2.0601851851851853E-3</v>
      </c>
      <c r="I384" s="136" t="s">
        <v>553</v>
      </c>
      <c r="J384" s="139" t="s">
        <v>119</v>
      </c>
      <c r="K384" s="43">
        <v>43369</v>
      </c>
      <c r="L384" s="44" t="s">
        <v>554</v>
      </c>
      <c r="M384" s="133"/>
      <c r="N384" s="46" t="s">
        <v>119</v>
      </c>
      <c r="O384" s="45">
        <v>2018</v>
      </c>
      <c r="P384" s="47"/>
      <c r="Q384" s="48"/>
      <c r="R384" s="48"/>
      <c r="S384" s="48"/>
      <c r="T384" s="49"/>
      <c r="U384" s="50"/>
      <c r="V384" s="51"/>
      <c r="W384" s="410"/>
    </row>
    <row r="385" spans="2:23">
      <c r="B385" s="36" t="s">
        <v>108</v>
      </c>
      <c r="C385" s="37" t="s">
        <v>1525</v>
      </c>
      <c r="D385" s="38" t="s">
        <v>1526</v>
      </c>
      <c r="E385" s="39" t="s">
        <v>474</v>
      </c>
      <c r="F385" s="40">
        <v>10</v>
      </c>
      <c r="G385" s="41" t="s">
        <v>1527</v>
      </c>
      <c r="H385" s="42">
        <v>3.1597222222222222E-3</v>
      </c>
      <c r="I385" s="136" t="s">
        <v>553</v>
      </c>
      <c r="J385" s="139" t="s">
        <v>119</v>
      </c>
      <c r="K385" s="43">
        <v>43369</v>
      </c>
      <c r="L385" s="44" t="s">
        <v>554</v>
      </c>
      <c r="M385" s="133"/>
      <c r="N385" s="46" t="s">
        <v>119</v>
      </c>
      <c r="O385" s="45">
        <v>2018</v>
      </c>
      <c r="P385" s="47"/>
      <c r="Q385" s="48"/>
      <c r="R385" s="48"/>
      <c r="S385" s="48"/>
      <c r="T385" s="49"/>
      <c r="U385" s="50"/>
      <c r="V385" s="51"/>
      <c r="W385" s="410"/>
    </row>
    <row r="386" spans="2:23">
      <c r="B386" s="57" t="s">
        <v>108</v>
      </c>
      <c r="C386" s="58" t="s">
        <v>1528</v>
      </c>
      <c r="D386" s="59" t="s">
        <v>1529</v>
      </c>
      <c r="E386" s="60" t="s">
        <v>474</v>
      </c>
      <c r="F386" s="61">
        <v>1</v>
      </c>
      <c r="G386" s="62" t="s">
        <v>532</v>
      </c>
      <c r="H386" s="63">
        <v>8.3333333333333328E-4</v>
      </c>
      <c r="I386" s="137" t="s">
        <v>532</v>
      </c>
      <c r="J386" s="140" t="s">
        <v>19</v>
      </c>
      <c r="K386" s="64">
        <v>41829</v>
      </c>
      <c r="L386" s="65" t="s">
        <v>533</v>
      </c>
      <c r="M386" s="134"/>
      <c r="N386" s="67" t="s">
        <v>19</v>
      </c>
      <c r="O386" s="66">
        <v>2014</v>
      </c>
      <c r="P386" s="68"/>
      <c r="Q386" s="69"/>
      <c r="R386" s="69"/>
      <c r="S386" s="69"/>
      <c r="T386" s="70"/>
      <c r="U386" s="71"/>
      <c r="V386" s="407"/>
      <c r="W386" s="410" t="s">
        <v>1497</v>
      </c>
    </row>
    <row r="387" spans="2:23">
      <c r="B387" s="36" t="s">
        <v>108</v>
      </c>
      <c r="C387" s="37" t="s">
        <v>1528</v>
      </c>
      <c r="D387" s="38" t="s">
        <v>1529</v>
      </c>
      <c r="E387" s="39" t="s">
        <v>474</v>
      </c>
      <c r="F387" s="40">
        <v>2</v>
      </c>
      <c r="G387" s="41" t="s">
        <v>534</v>
      </c>
      <c r="H387" s="42">
        <v>2.9629629629629632E-3</v>
      </c>
      <c r="I387" s="136" t="s">
        <v>532</v>
      </c>
      <c r="J387" s="139" t="s">
        <v>19</v>
      </c>
      <c r="K387" s="43">
        <v>41829</v>
      </c>
      <c r="L387" s="44" t="s">
        <v>533</v>
      </c>
      <c r="M387" s="133"/>
      <c r="N387" s="46" t="s">
        <v>19</v>
      </c>
      <c r="O387" s="45">
        <v>2014</v>
      </c>
      <c r="P387" s="47">
        <f t="shared" ref="P387:P392" si="5">SUM(Q387:T387)</f>
        <v>8</v>
      </c>
      <c r="Q387" s="48">
        <v>2</v>
      </c>
      <c r="R387" s="48">
        <v>1</v>
      </c>
      <c r="S387" s="48">
        <v>3</v>
      </c>
      <c r="T387" s="49">
        <v>2</v>
      </c>
      <c r="U387" s="50"/>
      <c r="V387" s="51"/>
      <c r="W387" s="410"/>
    </row>
    <row r="388" spans="2:23">
      <c r="B388" s="36" t="s">
        <v>108</v>
      </c>
      <c r="C388" s="37" t="s">
        <v>1528</v>
      </c>
      <c r="D388" s="38" t="s">
        <v>1529</v>
      </c>
      <c r="E388" s="39" t="s">
        <v>474</v>
      </c>
      <c r="F388" s="40">
        <v>3</v>
      </c>
      <c r="G388" s="41" t="s">
        <v>526</v>
      </c>
      <c r="H388" s="42">
        <v>2.8240740740740739E-3</v>
      </c>
      <c r="I388" s="136" t="s">
        <v>532</v>
      </c>
      <c r="J388" s="139" t="s">
        <v>19</v>
      </c>
      <c r="K388" s="43">
        <v>41829</v>
      </c>
      <c r="L388" s="44" t="s">
        <v>533</v>
      </c>
      <c r="M388" s="133"/>
      <c r="N388" s="46" t="s">
        <v>19</v>
      </c>
      <c r="O388" s="45">
        <v>2014</v>
      </c>
      <c r="P388" s="47">
        <f t="shared" si="5"/>
        <v>6</v>
      </c>
      <c r="Q388" s="48">
        <v>2</v>
      </c>
      <c r="R388" s="48">
        <v>1</v>
      </c>
      <c r="S388" s="48">
        <v>1</v>
      </c>
      <c r="T388" s="49">
        <v>2</v>
      </c>
      <c r="U388" s="50"/>
      <c r="V388" s="51"/>
      <c r="W388" s="410"/>
    </row>
    <row r="389" spans="2:23">
      <c r="B389" s="36" t="s">
        <v>108</v>
      </c>
      <c r="C389" s="37" t="s">
        <v>1528</v>
      </c>
      <c r="D389" s="38" t="s">
        <v>1529</v>
      </c>
      <c r="E389" s="39" t="s">
        <v>474</v>
      </c>
      <c r="F389" s="40">
        <v>4</v>
      </c>
      <c r="G389" s="41" t="s">
        <v>535</v>
      </c>
      <c r="H389" s="42">
        <v>2.7893518518518515E-3</v>
      </c>
      <c r="I389" s="136" t="s">
        <v>532</v>
      </c>
      <c r="J389" s="139" t="s">
        <v>19</v>
      </c>
      <c r="K389" s="43">
        <v>41829</v>
      </c>
      <c r="L389" s="44" t="s">
        <v>533</v>
      </c>
      <c r="M389" s="133"/>
      <c r="N389" s="46" t="s">
        <v>19</v>
      </c>
      <c r="O389" s="45">
        <v>2014</v>
      </c>
      <c r="P389" s="47">
        <f t="shared" si="5"/>
        <v>7</v>
      </c>
      <c r="Q389" s="48">
        <v>2</v>
      </c>
      <c r="R389" s="48">
        <v>2</v>
      </c>
      <c r="S389" s="48">
        <v>2</v>
      </c>
      <c r="T389" s="49">
        <v>1</v>
      </c>
      <c r="U389" s="50"/>
      <c r="V389" s="51"/>
      <c r="W389" s="410"/>
    </row>
    <row r="390" spans="2:23">
      <c r="B390" s="36" t="s">
        <v>108</v>
      </c>
      <c r="C390" s="37" t="s">
        <v>1528</v>
      </c>
      <c r="D390" s="38" t="s">
        <v>1529</v>
      </c>
      <c r="E390" s="39" t="s">
        <v>474</v>
      </c>
      <c r="F390" s="40">
        <v>5</v>
      </c>
      <c r="G390" s="41" t="s">
        <v>536</v>
      </c>
      <c r="H390" s="42">
        <v>3.6805555555555554E-3</v>
      </c>
      <c r="I390" s="136" t="s">
        <v>532</v>
      </c>
      <c r="J390" s="139" t="s">
        <v>19</v>
      </c>
      <c r="K390" s="43">
        <v>41829</v>
      </c>
      <c r="L390" s="44" t="s">
        <v>533</v>
      </c>
      <c r="M390" s="133"/>
      <c r="N390" s="46" t="s">
        <v>19</v>
      </c>
      <c r="O390" s="45">
        <v>2014</v>
      </c>
      <c r="P390" s="47">
        <f t="shared" si="5"/>
        <v>8</v>
      </c>
      <c r="Q390" s="48">
        <v>3</v>
      </c>
      <c r="R390" s="48">
        <v>2</v>
      </c>
      <c r="S390" s="48">
        <v>2</v>
      </c>
      <c r="T390" s="49">
        <v>1</v>
      </c>
      <c r="U390" s="50"/>
      <c r="V390" s="51"/>
      <c r="W390" s="410"/>
    </row>
    <row r="391" spans="2:23">
      <c r="B391" s="36" t="s">
        <v>108</v>
      </c>
      <c r="C391" s="37" t="s">
        <v>1528</v>
      </c>
      <c r="D391" s="38" t="s">
        <v>1529</v>
      </c>
      <c r="E391" s="39" t="s">
        <v>474</v>
      </c>
      <c r="F391" s="40">
        <v>6</v>
      </c>
      <c r="G391" s="41" t="s">
        <v>537</v>
      </c>
      <c r="H391" s="42">
        <v>3.2291666666666666E-3</v>
      </c>
      <c r="I391" s="136" t="s">
        <v>532</v>
      </c>
      <c r="J391" s="139" t="s">
        <v>19</v>
      </c>
      <c r="K391" s="43">
        <v>41829</v>
      </c>
      <c r="L391" s="44" t="s">
        <v>533</v>
      </c>
      <c r="M391" s="133"/>
      <c r="N391" s="46" t="s">
        <v>19</v>
      </c>
      <c r="O391" s="45">
        <v>2014</v>
      </c>
      <c r="P391" s="47">
        <f t="shared" si="5"/>
        <v>5</v>
      </c>
      <c r="Q391" s="48">
        <v>1</v>
      </c>
      <c r="R391" s="48">
        <v>1</v>
      </c>
      <c r="S391" s="48">
        <v>2</v>
      </c>
      <c r="T391" s="49">
        <v>1</v>
      </c>
      <c r="U391" s="50"/>
      <c r="V391" s="51"/>
      <c r="W391" s="410"/>
    </row>
    <row r="392" spans="2:23">
      <c r="B392" s="36" t="s">
        <v>108</v>
      </c>
      <c r="C392" s="37" t="s">
        <v>1528</v>
      </c>
      <c r="D392" s="38" t="s">
        <v>1529</v>
      </c>
      <c r="E392" s="39" t="s">
        <v>474</v>
      </c>
      <c r="F392" s="40">
        <v>7</v>
      </c>
      <c r="G392" s="41" t="s">
        <v>538</v>
      </c>
      <c r="H392" s="42">
        <v>2.5347222222222221E-3</v>
      </c>
      <c r="I392" s="136" t="s">
        <v>532</v>
      </c>
      <c r="J392" s="139" t="s">
        <v>19</v>
      </c>
      <c r="K392" s="43">
        <v>41829</v>
      </c>
      <c r="L392" s="44" t="s">
        <v>533</v>
      </c>
      <c r="M392" s="133"/>
      <c r="N392" s="46" t="s">
        <v>19</v>
      </c>
      <c r="O392" s="45">
        <v>2014</v>
      </c>
      <c r="P392" s="47">
        <f t="shared" si="5"/>
        <v>8</v>
      </c>
      <c r="Q392" s="48">
        <v>1</v>
      </c>
      <c r="R392" s="48">
        <v>2</v>
      </c>
      <c r="S392" s="48">
        <v>3</v>
      </c>
      <c r="T392" s="49">
        <v>2</v>
      </c>
      <c r="U392" s="50"/>
      <c r="V392" s="51"/>
      <c r="W392" s="410"/>
    </row>
    <row r="393" spans="2:23">
      <c r="B393" s="36" t="s">
        <v>108</v>
      </c>
      <c r="C393" s="37" t="s">
        <v>1528</v>
      </c>
      <c r="D393" s="38" t="s">
        <v>1529</v>
      </c>
      <c r="E393" s="39" t="s">
        <v>474</v>
      </c>
      <c r="F393" s="40">
        <v>8</v>
      </c>
      <c r="G393" s="41" t="s">
        <v>539</v>
      </c>
      <c r="H393" s="42">
        <v>2.8819444444444448E-3</v>
      </c>
      <c r="I393" s="136" t="s">
        <v>532</v>
      </c>
      <c r="J393" s="139" t="s">
        <v>19</v>
      </c>
      <c r="K393" s="43">
        <v>41829</v>
      </c>
      <c r="L393" s="44" t="s">
        <v>533</v>
      </c>
      <c r="M393" s="133"/>
      <c r="N393" s="46" t="s">
        <v>19</v>
      </c>
      <c r="O393" s="45">
        <v>2014</v>
      </c>
      <c r="P393" s="47">
        <f>SUM(Q393:T393)</f>
        <v>11</v>
      </c>
      <c r="Q393" s="48">
        <v>2</v>
      </c>
      <c r="R393" s="48">
        <v>3</v>
      </c>
      <c r="S393" s="48">
        <v>4</v>
      </c>
      <c r="T393" s="49">
        <v>2</v>
      </c>
      <c r="U393" s="50"/>
      <c r="V393" s="51"/>
      <c r="W393" s="410"/>
    </row>
    <row r="394" spans="2:23">
      <c r="B394" s="36" t="s">
        <v>108</v>
      </c>
      <c r="C394" s="37" t="s">
        <v>1528</v>
      </c>
      <c r="D394" s="38" t="s">
        <v>1529</v>
      </c>
      <c r="E394" s="39" t="s">
        <v>474</v>
      </c>
      <c r="F394" s="40">
        <v>9</v>
      </c>
      <c r="G394" s="41" t="s">
        <v>540</v>
      </c>
      <c r="H394" s="42">
        <v>3.5763888888888889E-3</v>
      </c>
      <c r="I394" s="136" t="s">
        <v>532</v>
      </c>
      <c r="J394" s="139" t="s">
        <v>19</v>
      </c>
      <c r="K394" s="43">
        <v>41829</v>
      </c>
      <c r="L394" s="44" t="s">
        <v>533</v>
      </c>
      <c r="M394" s="133"/>
      <c r="N394" s="46" t="s">
        <v>19</v>
      </c>
      <c r="O394" s="45">
        <v>2014</v>
      </c>
      <c r="P394" s="47">
        <f>SUM(Q394:T394)</f>
        <v>9</v>
      </c>
      <c r="Q394" s="48">
        <v>2</v>
      </c>
      <c r="R394" s="48">
        <v>2</v>
      </c>
      <c r="S394" s="48">
        <v>3</v>
      </c>
      <c r="T394" s="49">
        <v>2</v>
      </c>
      <c r="U394" s="50"/>
      <c r="V394" s="51"/>
      <c r="W394" s="410"/>
    </row>
    <row r="395" spans="2:23">
      <c r="B395" s="36" t="s">
        <v>108</v>
      </c>
      <c r="C395" s="37" t="s">
        <v>1528</v>
      </c>
      <c r="D395" s="38" t="s">
        <v>1529</v>
      </c>
      <c r="E395" s="39" t="s">
        <v>474</v>
      </c>
      <c r="F395" s="40">
        <v>10</v>
      </c>
      <c r="G395" s="41" t="s">
        <v>541</v>
      </c>
      <c r="H395" s="42">
        <v>2.2800925925925922E-3</v>
      </c>
      <c r="I395" s="136" t="s">
        <v>532</v>
      </c>
      <c r="J395" s="139" t="s">
        <v>19</v>
      </c>
      <c r="K395" s="43">
        <v>41829</v>
      </c>
      <c r="L395" s="44" t="s">
        <v>533</v>
      </c>
      <c r="M395" s="133"/>
      <c r="N395" s="46" t="s">
        <v>19</v>
      </c>
      <c r="O395" s="45">
        <v>2014</v>
      </c>
      <c r="P395" s="47">
        <f>SUM(Q395:T395)</f>
        <v>6</v>
      </c>
      <c r="Q395" s="48">
        <v>1</v>
      </c>
      <c r="R395" s="48">
        <v>2</v>
      </c>
      <c r="S395" s="48">
        <v>2</v>
      </c>
      <c r="T395" s="49">
        <v>1</v>
      </c>
      <c r="U395" s="50"/>
      <c r="V395" s="51"/>
      <c r="W395" s="410"/>
    </row>
    <row r="396" spans="2:23">
      <c r="B396" s="36" t="s">
        <v>108</v>
      </c>
      <c r="C396" s="37" t="s">
        <v>1528</v>
      </c>
      <c r="D396" s="38" t="s">
        <v>1529</v>
      </c>
      <c r="E396" s="39" t="s">
        <v>474</v>
      </c>
      <c r="F396" s="40">
        <v>11</v>
      </c>
      <c r="G396" s="41" t="s">
        <v>542</v>
      </c>
      <c r="H396" s="42">
        <v>2.5462962962962961E-3</v>
      </c>
      <c r="I396" s="136" t="s">
        <v>532</v>
      </c>
      <c r="J396" s="139" t="s">
        <v>19</v>
      </c>
      <c r="K396" s="43">
        <v>41829</v>
      </c>
      <c r="L396" s="44" t="s">
        <v>533</v>
      </c>
      <c r="M396" s="133"/>
      <c r="N396" s="46" t="s">
        <v>19</v>
      </c>
      <c r="O396" s="45">
        <v>2014</v>
      </c>
      <c r="P396" s="47">
        <f>SUM(Q396:T396)</f>
        <v>11</v>
      </c>
      <c r="Q396" s="48">
        <v>3</v>
      </c>
      <c r="R396" s="48">
        <v>3</v>
      </c>
      <c r="S396" s="48">
        <v>2</v>
      </c>
      <c r="T396" s="49">
        <v>3</v>
      </c>
      <c r="U396" s="50"/>
      <c r="V396" s="51"/>
      <c r="W396" s="410"/>
    </row>
    <row r="397" spans="2:23">
      <c r="B397" s="36" t="s">
        <v>108</v>
      </c>
      <c r="C397" s="37" t="s">
        <v>1528</v>
      </c>
      <c r="D397" s="38" t="s">
        <v>1529</v>
      </c>
      <c r="E397" s="39" t="s">
        <v>474</v>
      </c>
      <c r="F397" s="40">
        <v>12</v>
      </c>
      <c r="G397" s="41" t="s">
        <v>543</v>
      </c>
      <c r="H397" s="42">
        <v>2.8124999999999999E-3</v>
      </c>
      <c r="I397" s="136" t="s">
        <v>532</v>
      </c>
      <c r="J397" s="139" t="s">
        <v>19</v>
      </c>
      <c r="K397" s="43">
        <v>41829</v>
      </c>
      <c r="L397" s="44" t="s">
        <v>533</v>
      </c>
      <c r="M397" s="133"/>
      <c r="N397" s="46" t="s">
        <v>19</v>
      </c>
      <c r="O397" s="45">
        <v>2014</v>
      </c>
      <c r="P397" s="47">
        <f>SUM(Q397:T397)</f>
        <v>5</v>
      </c>
      <c r="Q397" s="48">
        <v>1</v>
      </c>
      <c r="R397" s="48">
        <v>2</v>
      </c>
      <c r="S397" s="48">
        <v>1</v>
      </c>
      <c r="T397" s="49">
        <v>1</v>
      </c>
      <c r="U397" s="50"/>
      <c r="V397" s="51"/>
      <c r="W397" s="410"/>
    </row>
    <row r="398" spans="2:23">
      <c r="B398" s="57" t="s">
        <v>108</v>
      </c>
      <c r="C398" s="58" t="s">
        <v>1530</v>
      </c>
      <c r="D398" s="59" t="s">
        <v>1531</v>
      </c>
      <c r="E398" s="60" t="s">
        <v>474</v>
      </c>
      <c r="F398" s="61">
        <v>1</v>
      </c>
      <c r="G398" s="62" t="s">
        <v>513</v>
      </c>
      <c r="H398" s="63">
        <v>5.4398148148148155E-4</v>
      </c>
      <c r="I398" s="137" t="s">
        <v>513</v>
      </c>
      <c r="J398" s="140" t="s">
        <v>119</v>
      </c>
      <c r="K398" s="64">
        <v>41199</v>
      </c>
      <c r="L398" s="65" t="s">
        <v>514</v>
      </c>
      <c r="M398" s="134"/>
      <c r="N398" s="67" t="s">
        <v>119</v>
      </c>
      <c r="O398" s="66">
        <v>2012</v>
      </c>
      <c r="P398" s="68" t="s">
        <v>40</v>
      </c>
      <c r="Q398" s="69" t="s">
        <v>40</v>
      </c>
      <c r="R398" s="69" t="s">
        <v>40</v>
      </c>
      <c r="S398" s="69" t="s">
        <v>40</v>
      </c>
      <c r="T398" s="70" t="s">
        <v>40</v>
      </c>
      <c r="U398" s="71"/>
      <c r="V398" s="407"/>
      <c r="W398" s="410" t="s">
        <v>1497</v>
      </c>
    </row>
    <row r="399" spans="2:23">
      <c r="B399" s="36" t="s">
        <v>108</v>
      </c>
      <c r="C399" s="37" t="s">
        <v>1530</v>
      </c>
      <c r="D399" s="38" t="s">
        <v>1531</v>
      </c>
      <c r="E399" s="39" t="s">
        <v>474</v>
      </c>
      <c r="F399" s="40">
        <v>2</v>
      </c>
      <c r="G399" s="41" t="s">
        <v>515</v>
      </c>
      <c r="H399" s="42">
        <v>3.0787037037037037E-3</v>
      </c>
      <c r="I399" s="136" t="s">
        <v>513</v>
      </c>
      <c r="J399" s="139" t="s">
        <v>119</v>
      </c>
      <c r="K399" s="43">
        <v>41199</v>
      </c>
      <c r="L399" s="44" t="s">
        <v>514</v>
      </c>
      <c r="M399" s="133"/>
      <c r="N399" s="46" t="s">
        <v>119</v>
      </c>
      <c r="O399" s="45">
        <v>2012</v>
      </c>
      <c r="P399" s="47">
        <f t="shared" ref="P399:P409" si="6">SUM(Q399:T399)</f>
        <v>6</v>
      </c>
      <c r="Q399" s="48">
        <v>1</v>
      </c>
      <c r="R399" s="48">
        <v>2</v>
      </c>
      <c r="S399" s="48">
        <v>2</v>
      </c>
      <c r="T399" s="49">
        <v>1</v>
      </c>
      <c r="U399" s="50"/>
      <c r="V399" s="51"/>
      <c r="W399" s="410"/>
    </row>
    <row r="400" spans="2:23">
      <c r="B400" s="36" t="s">
        <v>108</v>
      </c>
      <c r="C400" s="37" t="s">
        <v>1530</v>
      </c>
      <c r="D400" s="38" t="s">
        <v>1531</v>
      </c>
      <c r="E400" s="39" t="s">
        <v>474</v>
      </c>
      <c r="F400" s="40">
        <v>3</v>
      </c>
      <c r="G400" s="41" t="s">
        <v>516</v>
      </c>
      <c r="H400" s="42">
        <v>2.3148148148148151E-3</v>
      </c>
      <c r="I400" s="136" t="s">
        <v>513</v>
      </c>
      <c r="J400" s="139" t="s">
        <v>119</v>
      </c>
      <c r="K400" s="43">
        <v>41199</v>
      </c>
      <c r="L400" s="44" t="s">
        <v>514</v>
      </c>
      <c r="M400" s="133"/>
      <c r="N400" s="46" t="s">
        <v>119</v>
      </c>
      <c r="O400" s="45">
        <v>2012</v>
      </c>
      <c r="P400" s="47">
        <f t="shared" si="6"/>
        <v>12</v>
      </c>
      <c r="Q400" s="48">
        <v>3</v>
      </c>
      <c r="R400" s="48">
        <v>4</v>
      </c>
      <c r="S400" s="48">
        <v>2</v>
      </c>
      <c r="T400" s="49">
        <v>3</v>
      </c>
      <c r="U400" s="50"/>
      <c r="V400" s="51"/>
      <c r="W400" s="410"/>
    </row>
    <row r="401" spans="2:23">
      <c r="B401" s="36" t="s">
        <v>108</v>
      </c>
      <c r="C401" s="37" t="s">
        <v>1530</v>
      </c>
      <c r="D401" s="38" t="s">
        <v>1531</v>
      </c>
      <c r="E401" s="39" t="s">
        <v>474</v>
      </c>
      <c r="F401" s="40">
        <v>4</v>
      </c>
      <c r="G401" s="41" t="s">
        <v>517</v>
      </c>
      <c r="H401" s="42">
        <v>4.0972222222222226E-3</v>
      </c>
      <c r="I401" s="136" t="s">
        <v>513</v>
      </c>
      <c r="J401" s="139" t="s">
        <v>119</v>
      </c>
      <c r="K401" s="43">
        <v>41199</v>
      </c>
      <c r="L401" s="44" t="s">
        <v>514</v>
      </c>
      <c r="M401" s="133"/>
      <c r="N401" s="46" t="s">
        <v>119</v>
      </c>
      <c r="O401" s="45">
        <v>2012</v>
      </c>
      <c r="P401" s="47">
        <f t="shared" si="6"/>
        <v>2</v>
      </c>
      <c r="Q401" s="48">
        <v>0</v>
      </c>
      <c r="R401" s="48">
        <v>1</v>
      </c>
      <c r="S401" s="48">
        <v>1</v>
      </c>
      <c r="T401" s="49">
        <v>0</v>
      </c>
      <c r="U401" s="50"/>
      <c r="V401" s="51"/>
      <c r="W401" s="410"/>
    </row>
    <row r="402" spans="2:23">
      <c r="B402" s="36" t="s">
        <v>108</v>
      </c>
      <c r="C402" s="37" t="s">
        <v>1530</v>
      </c>
      <c r="D402" s="38" t="s">
        <v>1531</v>
      </c>
      <c r="E402" s="39" t="s">
        <v>474</v>
      </c>
      <c r="F402" s="40">
        <v>5</v>
      </c>
      <c r="G402" s="41" t="s">
        <v>518</v>
      </c>
      <c r="H402" s="42">
        <v>2.9050925925925928E-3</v>
      </c>
      <c r="I402" s="136" t="s">
        <v>513</v>
      </c>
      <c r="J402" s="139" t="s">
        <v>119</v>
      </c>
      <c r="K402" s="43">
        <v>41199</v>
      </c>
      <c r="L402" s="44" t="s">
        <v>514</v>
      </c>
      <c r="M402" s="133"/>
      <c r="N402" s="46" t="s">
        <v>119</v>
      </c>
      <c r="O402" s="45">
        <v>2012</v>
      </c>
      <c r="P402" s="47">
        <f t="shared" si="6"/>
        <v>7</v>
      </c>
      <c r="Q402" s="48">
        <v>2</v>
      </c>
      <c r="R402" s="48">
        <v>2</v>
      </c>
      <c r="S402" s="48">
        <v>2</v>
      </c>
      <c r="T402" s="49">
        <v>1</v>
      </c>
      <c r="U402" s="50"/>
      <c r="V402" s="51"/>
      <c r="W402" s="410"/>
    </row>
    <row r="403" spans="2:23">
      <c r="B403" s="36" t="s">
        <v>108</v>
      </c>
      <c r="C403" s="37" t="s">
        <v>1530</v>
      </c>
      <c r="D403" s="38" t="s">
        <v>1531</v>
      </c>
      <c r="E403" s="39" t="s">
        <v>474</v>
      </c>
      <c r="F403" s="40">
        <v>6</v>
      </c>
      <c r="G403" s="41" t="s">
        <v>519</v>
      </c>
      <c r="H403" s="42">
        <v>2.9050925925925928E-3</v>
      </c>
      <c r="I403" s="136" t="s">
        <v>513</v>
      </c>
      <c r="J403" s="139" t="s">
        <v>119</v>
      </c>
      <c r="K403" s="43">
        <v>41199</v>
      </c>
      <c r="L403" s="44" t="s">
        <v>514</v>
      </c>
      <c r="M403" s="133"/>
      <c r="N403" s="46" t="s">
        <v>119</v>
      </c>
      <c r="O403" s="45">
        <v>2012</v>
      </c>
      <c r="P403" s="47">
        <f t="shared" si="6"/>
        <v>3</v>
      </c>
      <c r="Q403" s="48">
        <v>1</v>
      </c>
      <c r="R403" s="48">
        <v>0</v>
      </c>
      <c r="S403" s="48">
        <v>1</v>
      </c>
      <c r="T403" s="49">
        <v>1</v>
      </c>
      <c r="U403" s="50"/>
      <c r="V403" s="51"/>
      <c r="W403" s="410"/>
    </row>
    <row r="404" spans="2:23">
      <c r="B404" s="36" t="s">
        <v>108</v>
      </c>
      <c r="C404" s="37" t="s">
        <v>1530</v>
      </c>
      <c r="D404" s="38" t="s">
        <v>1531</v>
      </c>
      <c r="E404" s="39" t="s">
        <v>474</v>
      </c>
      <c r="F404" s="40">
        <v>7</v>
      </c>
      <c r="G404" s="41" t="s">
        <v>520</v>
      </c>
      <c r="H404" s="42">
        <v>3.2060185185185186E-3</v>
      </c>
      <c r="I404" s="136" t="s">
        <v>513</v>
      </c>
      <c r="J404" s="139" t="s">
        <v>119</v>
      </c>
      <c r="K404" s="43">
        <v>41199</v>
      </c>
      <c r="L404" s="44" t="s">
        <v>514</v>
      </c>
      <c r="M404" s="133"/>
      <c r="N404" s="46" t="s">
        <v>119</v>
      </c>
      <c r="O404" s="45">
        <v>2012</v>
      </c>
      <c r="P404" s="47">
        <f t="shared" si="6"/>
        <v>7</v>
      </c>
      <c r="Q404" s="48">
        <v>2</v>
      </c>
      <c r="R404" s="48">
        <v>1</v>
      </c>
      <c r="S404" s="48">
        <v>2</v>
      </c>
      <c r="T404" s="49">
        <v>2</v>
      </c>
      <c r="U404" s="50"/>
      <c r="V404" s="51"/>
      <c r="W404" s="410"/>
    </row>
    <row r="405" spans="2:23">
      <c r="B405" s="36" t="s">
        <v>108</v>
      </c>
      <c r="C405" s="37" t="s">
        <v>1530</v>
      </c>
      <c r="D405" s="38" t="s">
        <v>1531</v>
      </c>
      <c r="E405" s="39" t="s">
        <v>474</v>
      </c>
      <c r="F405" s="40">
        <v>8</v>
      </c>
      <c r="G405" s="41" t="s">
        <v>521</v>
      </c>
      <c r="H405" s="42">
        <v>2.8935185185185188E-3</v>
      </c>
      <c r="I405" s="136" t="s">
        <v>513</v>
      </c>
      <c r="J405" s="139" t="s">
        <v>119</v>
      </c>
      <c r="K405" s="43">
        <v>41199</v>
      </c>
      <c r="L405" s="44" t="s">
        <v>514</v>
      </c>
      <c r="M405" s="133"/>
      <c r="N405" s="46" t="s">
        <v>119</v>
      </c>
      <c r="O405" s="45">
        <v>2012</v>
      </c>
      <c r="P405" s="47">
        <f t="shared" si="6"/>
        <v>6</v>
      </c>
      <c r="Q405" s="48">
        <v>1</v>
      </c>
      <c r="R405" s="48">
        <v>1</v>
      </c>
      <c r="S405" s="48">
        <v>2</v>
      </c>
      <c r="T405" s="49">
        <v>2</v>
      </c>
      <c r="U405" s="50"/>
      <c r="V405" s="51"/>
      <c r="W405" s="410"/>
    </row>
    <row r="406" spans="2:23">
      <c r="B406" s="36" t="s">
        <v>108</v>
      </c>
      <c r="C406" s="37" t="s">
        <v>1530</v>
      </c>
      <c r="D406" s="38" t="s">
        <v>1531</v>
      </c>
      <c r="E406" s="39" t="s">
        <v>474</v>
      </c>
      <c r="F406" s="40">
        <v>9</v>
      </c>
      <c r="G406" s="41" t="s">
        <v>522</v>
      </c>
      <c r="H406" s="42">
        <v>2.2800925925925922E-3</v>
      </c>
      <c r="I406" s="136" t="s">
        <v>513</v>
      </c>
      <c r="J406" s="139" t="s">
        <v>119</v>
      </c>
      <c r="K406" s="43">
        <v>41199</v>
      </c>
      <c r="L406" s="44" t="s">
        <v>514</v>
      </c>
      <c r="M406" s="133"/>
      <c r="N406" s="46" t="s">
        <v>119</v>
      </c>
      <c r="O406" s="45">
        <v>2012</v>
      </c>
      <c r="P406" s="47">
        <f t="shared" si="6"/>
        <v>6</v>
      </c>
      <c r="Q406" s="48">
        <v>2</v>
      </c>
      <c r="R406" s="48">
        <v>2</v>
      </c>
      <c r="S406" s="48">
        <v>1</v>
      </c>
      <c r="T406" s="49">
        <v>1</v>
      </c>
      <c r="U406" s="50"/>
      <c r="V406" s="51"/>
      <c r="W406" s="410"/>
    </row>
    <row r="407" spans="2:23">
      <c r="B407" s="36" t="s">
        <v>108</v>
      </c>
      <c r="C407" s="37" t="s">
        <v>1530</v>
      </c>
      <c r="D407" s="38" t="s">
        <v>1531</v>
      </c>
      <c r="E407" s="39" t="s">
        <v>474</v>
      </c>
      <c r="F407" s="40">
        <v>10</v>
      </c>
      <c r="G407" s="41" t="s">
        <v>523</v>
      </c>
      <c r="H407" s="42">
        <v>2.8356481481481479E-3</v>
      </c>
      <c r="I407" s="136" t="s">
        <v>513</v>
      </c>
      <c r="J407" s="139" t="s">
        <v>119</v>
      </c>
      <c r="K407" s="43">
        <v>41199</v>
      </c>
      <c r="L407" s="44" t="s">
        <v>514</v>
      </c>
      <c r="M407" s="133"/>
      <c r="N407" s="46" t="s">
        <v>119</v>
      </c>
      <c r="O407" s="45">
        <v>2012</v>
      </c>
      <c r="P407" s="47">
        <f t="shared" si="6"/>
        <v>11</v>
      </c>
      <c r="Q407" s="48">
        <v>1</v>
      </c>
      <c r="R407" s="48">
        <v>4</v>
      </c>
      <c r="S407" s="48">
        <v>3</v>
      </c>
      <c r="T407" s="49">
        <v>3</v>
      </c>
      <c r="U407" s="50"/>
      <c r="V407" s="51"/>
      <c r="W407" s="410"/>
    </row>
    <row r="408" spans="2:23">
      <c r="B408" s="36" t="s">
        <v>108</v>
      </c>
      <c r="C408" s="37" t="s">
        <v>1530</v>
      </c>
      <c r="D408" s="38" t="s">
        <v>1531</v>
      </c>
      <c r="E408" s="39" t="s">
        <v>474</v>
      </c>
      <c r="F408" s="40">
        <v>11</v>
      </c>
      <c r="G408" s="41" t="s">
        <v>524</v>
      </c>
      <c r="H408" s="42">
        <v>1.9560185185185184E-3</v>
      </c>
      <c r="I408" s="136" t="s">
        <v>513</v>
      </c>
      <c r="J408" s="139" t="s">
        <v>119</v>
      </c>
      <c r="K408" s="43">
        <v>41199</v>
      </c>
      <c r="L408" s="44" t="s">
        <v>514</v>
      </c>
      <c r="M408" s="133"/>
      <c r="N408" s="46" t="s">
        <v>119</v>
      </c>
      <c r="O408" s="45">
        <v>2012</v>
      </c>
      <c r="P408" s="47">
        <f t="shared" si="6"/>
        <v>7</v>
      </c>
      <c r="Q408" s="48">
        <v>1</v>
      </c>
      <c r="R408" s="48">
        <v>2</v>
      </c>
      <c r="S408" s="48">
        <v>3</v>
      </c>
      <c r="T408" s="49">
        <v>1</v>
      </c>
      <c r="U408" s="50"/>
      <c r="V408" s="51"/>
      <c r="W408" s="410"/>
    </row>
    <row r="409" spans="2:23">
      <c r="B409" s="36" t="s">
        <v>108</v>
      </c>
      <c r="C409" s="37" t="s">
        <v>1530</v>
      </c>
      <c r="D409" s="38" t="s">
        <v>1531</v>
      </c>
      <c r="E409" s="39" t="s">
        <v>474</v>
      </c>
      <c r="F409" s="40">
        <v>12</v>
      </c>
      <c r="G409" s="41" t="s">
        <v>525</v>
      </c>
      <c r="H409" s="42">
        <v>3.8310185185185183E-3</v>
      </c>
      <c r="I409" s="136" t="s">
        <v>513</v>
      </c>
      <c r="J409" s="139" t="s">
        <v>119</v>
      </c>
      <c r="K409" s="43">
        <v>41199</v>
      </c>
      <c r="L409" s="44" t="s">
        <v>514</v>
      </c>
      <c r="M409" s="133"/>
      <c r="N409" s="46" t="s">
        <v>119</v>
      </c>
      <c r="O409" s="45">
        <v>2012</v>
      </c>
      <c r="P409" s="47">
        <f t="shared" si="6"/>
        <v>10</v>
      </c>
      <c r="Q409" s="48">
        <v>2</v>
      </c>
      <c r="R409" s="48">
        <v>3</v>
      </c>
      <c r="S409" s="48">
        <v>2</v>
      </c>
      <c r="T409" s="49">
        <v>3</v>
      </c>
      <c r="U409" s="50"/>
      <c r="V409" s="51"/>
      <c r="W409" s="410"/>
    </row>
    <row r="410" spans="2:23">
      <c r="B410" s="36" t="s">
        <v>108</v>
      </c>
      <c r="C410" s="37" t="s">
        <v>1530</v>
      </c>
      <c r="D410" s="38" t="s">
        <v>1531</v>
      </c>
      <c r="E410" s="39" t="s">
        <v>474</v>
      </c>
      <c r="F410" s="40">
        <v>13</v>
      </c>
      <c r="G410" s="41" t="s">
        <v>520</v>
      </c>
      <c r="H410" s="42">
        <v>3.3101851851851851E-3</v>
      </c>
      <c r="I410" s="136" t="s">
        <v>513</v>
      </c>
      <c r="J410" s="139" t="s">
        <v>119</v>
      </c>
      <c r="K410" s="43">
        <v>41199</v>
      </c>
      <c r="L410" s="44" t="s">
        <v>514</v>
      </c>
      <c r="M410" s="133"/>
      <c r="N410" s="46" t="s">
        <v>119</v>
      </c>
      <c r="O410" s="45">
        <v>2012</v>
      </c>
      <c r="P410" s="47"/>
      <c r="Q410" s="48"/>
      <c r="R410" s="48"/>
      <c r="S410" s="48"/>
      <c r="T410" s="49"/>
      <c r="U410" s="50"/>
      <c r="V410" s="51"/>
      <c r="W410" s="410"/>
    </row>
    <row r="411" spans="2:23">
      <c r="B411" s="57" t="s">
        <v>108</v>
      </c>
      <c r="C411" s="58" t="s">
        <v>1532</v>
      </c>
      <c r="D411" s="59" t="s">
        <v>1533</v>
      </c>
      <c r="E411" s="60" t="s">
        <v>474</v>
      </c>
      <c r="F411" s="61">
        <v>1</v>
      </c>
      <c r="G411" s="62" t="s">
        <v>499</v>
      </c>
      <c r="H411" s="63">
        <v>6.9444444444444436E-4</v>
      </c>
      <c r="I411" s="137" t="s">
        <v>500</v>
      </c>
      <c r="J411" s="140" t="s">
        <v>119</v>
      </c>
      <c r="K411" s="64">
        <v>40919</v>
      </c>
      <c r="L411" s="65" t="s">
        <v>501</v>
      </c>
      <c r="M411" s="134"/>
      <c r="N411" s="67" t="s">
        <v>119</v>
      </c>
      <c r="O411" s="66">
        <v>2012</v>
      </c>
      <c r="P411" s="68" t="s">
        <v>40</v>
      </c>
      <c r="Q411" s="69" t="s">
        <v>40</v>
      </c>
      <c r="R411" s="69" t="s">
        <v>40</v>
      </c>
      <c r="S411" s="69" t="s">
        <v>40</v>
      </c>
      <c r="T411" s="70" t="s">
        <v>40</v>
      </c>
      <c r="U411" s="71"/>
      <c r="V411" s="407"/>
      <c r="W411" s="410" t="s">
        <v>1497</v>
      </c>
    </row>
    <row r="412" spans="2:23">
      <c r="B412" s="36" t="s">
        <v>108</v>
      </c>
      <c r="C412" s="37" t="s">
        <v>1532</v>
      </c>
      <c r="D412" s="38" t="s">
        <v>1533</v>
      </c>
      <c r="E412" s="39" t="s">
        <v>474</v>
      </c>
      <c r="F412" s="40">
        <v>2</v>
      </c>
      <c r="G412" s="41" t="s">
        <v>502</v>
      </c>
      <c r="H412" s="42">
        <v>3.0208333333333333E-3</v>
      </c>
      <c r="I412" s="136" t="s">
        <v>500</v>
      </c>
      <c r="J412" s="139" t="s">
        <v>119</v>
      </c>
      <c r="K412" s="43">
        <v>40919</v>
      </c>
      <c r="L412" s="44" t="s">
        <v>501</v>
      </c>
      <c r="M412" s="133"/>
      <c r="N412" s="46" t="s">
        <v>119</v>
      </c>
      <c r="O412" s="45">
        <v>2012</v>
      </c>
      <c r="P412" s="47">
        <f t="shared" ref="P412:P422" si="7">SUM(Q412:T412)</f>
        <v>10</v>
      </c>
      <c r="Q412" s="48">
        <v>2</v>
      </c>
      <c r="R412" s="48">
        <v>3</v>
      </c>
      <c r="S412" s="48">
        <v>2</v>
      </c>
      <c r="T412" s="49">
        <v>3</v>
      </c>
      <c r="U412" s="50"/>
      <c r="V412" s="51"/>
      <c r="W412" s="410"/>
    </row>
    <row r="413" spans="2:23">
      <c r="B413" s="36" t="s">
        <v>108</v>
      </c>
      <c r="C413" s="37" t="s">
        <v>1532</v>
      </c>
      <c r="D413" s="38" t="s">
        <v>1533</v>
      </c>
      <c r="E413" s="39" t="s">
        <v>474</v>
      </c>
      <c r="F413" s="40">
        <v>3</v>
      </c>
      <c r="G413" s="41" t="s">
        <v>503</v>
      </c>
      <c r="H413" s="42">
        <v>2.8009259259259259E-3</v>
      </c>
      <c r="I413" s="136" t="s">
        <v>500</v>
      </c>
      <c r="J413" s="139" t="s">
        <v>119</v>
      </c>
      <c r="K413" s="43">
        <v>40919</v>
      </c>
      <c r="L413" s="44" t="s">
        <v>501</v>
      </c>
      <c r="M413" s="133"/>
      <c r="N413" s="46" t="s">
        <v>119</v>
      </c>
      <c r="O413" s="45">
        <v>2012</v>
      </c>
      <c r="P413" s="47">
        <f t="shared" si="7"/>
        <v>13</v>
      </c>
      <c r="Q413" s="48">
        <v>3</v>
      </c>
      <c r="R413" s="48">
        <v>4</v>
      </c>
      <c r="S413" s="48">
        <v>3</v>
      </c>
      <c r="T413" s="49">
        <v>3</v>
      </c>
      <c r="U413" s="50"/>
      <c r="V413" s="51"/>
      <c r="W413" s="410"/>
    </row>
    <row r="414" spans="2:23">
      <c r="B414" s="36" t="s">
        <v>108</v>
      </c>
      <c r="C414" s="37" t="s">
        <v>1532</v>
      </c>
      <c r="D414" s="38" t="s">
        <v>1533</v>
      </c>
      <c r="E414" s="39" t="s">
        <v>474</v>
      </c>
      <c r="F414" s="40">
        <v>4</v>
      </c>
      <c r="G414" s="41" t="s">
        <v>504</v>
      </c>
      <c r="H414" s="42">
        <v>3.5069444444444445E-3</v>
      </c>
      <c r="I414" s="136" t="s">
        <v>500</v>
      </c>
      <c r="J414" s="139" t="s">
        <v>119</v>
      </c>
      <c r="K414" s="43">
        <v>40919</v>
      </c>
      <c r="L414" s="44" t="s">
        <v>501</v>
      </c>
      <c r="M414" s="133"/>
      <c r="N414" s="46" t="s">
        <v>119</v>
      </c>
      <c r="O414" s="45">
        <v>2012</v>
      </c>
      <c r="P414" s="47">
        <f t="shared" si="7"/>
        <v>16</v>
      </c>
      <c r="Q414" s="48">
        <v>4</v>
      </c>
      <c r="R414" s="48">
        <v>4</v>
      </c>
      <c r="S414" s="48">
        <v>4</v>
      </c>
      <c r="T414" s="49">
        <v>4</v>
      </c>
      <c r="U414" s="50"/>
      <c r="V414" s="51"/>
      <c r="W414" s="410"/>
    </row>
    <row r="415" spans="2:23">
      <c r="B415" s="36" t="s">
        <v>108</v>
      </c>
      <c r="C415" s="37" t="s">
        <v>1532</v>
      </c>
      <c r="D415" s="38" t="s">
        <v>1533</v>
      </c>
      <c r="E415" s="39" t="s">
        <v>474</v>
      </c>
      <c r="F415" s="40">
        <v>5</v>
      </c>
      <c r="G415" s="41" t="s">
        <v>505</v>
      </c>
      <c r="H415" s="42">
        <v>2.2916666666666662E-3</v>
      </c>
      <c r="I415" s="136" t="s">
        <v>500</v>
      </c>
      <c r="J415" s="139" t="s">
        <v>119</v>
      </c>
      <c r="K415" s="43">
        <v>40919</v>
      </c>
      <c r="L415" s="44" t="s">
        <v>501</v>
      </c>
      <c r="M415" s="133"/>
      <c r="N415" s="46" t="s">
        <v>119</v>
      </c>
      <c r="O415" s="45">
        <v>2012</v>
      </c>
      <c r="P415" s="47">
        <f t="shared" si="7"/>
        <v>12</v>
      </c>
      <c r="Q415" s="48">
        <v>3</v>
      </c>
      <c r="R415" s="48">
        <v>2</v>
      </c>
      <c r="S415" s="48">
        <v>4</v>
      </c>
      <c r="T415" s="49">
        <v>3</v>
      </c>
      <c r="U415" s="50"/>
      <c r="V415" s="51"/>
      <c r="W415" s="410"/>
    </row>
    <row r="416" spans="2:23">
      <c r="B416" s="36" t="s">
        <v>108</v>
      </c>
      <c r="C416" s="37" t="s">
        <v>1532</v>
      </c>
      <c r="D416" s="38" t="s">
        <v>1533</v>
      </c>
      <c r="E416" s="39" t="s">
        <v>474</v>
      </c>
      <c r="F416" s="40">
        <v>6</v>
      </c>
      <c r="G416" s="41" t="s">
        <v>506</v>
      </c>
      <c r="H416" s="42">
        <v>2.6736111111111114E-3</v>
      </c>
      <c r="I416" s="136" t="s">
        <v>500</v>
      </c>
      <c r="J416" s="139" t="s">
        <v>119</v>
      </c>
      <c r="K416" s="43">
        <v>40919</v>
      </c>
      <c r="L416" s="44" t="s">
        <v>501</v>
      </c>
      <c r="M416" s="133"/>
      <c r="N416" s="46" t="s">
        <v>119</v>
      </c>
      <c r="O416" s="45">
        <v>2012</v>
      </c>
      <c r="P416" s="47">
        <f t="shared" si="7"/>
        <v>9</v>
      </c>
      <c r="Q416" s="48">
        <v>2</v>
      </c>
      <c r="R416" s="48">
        <v>2</v>
      </c>
      <c r="S416" s="48">
        <v>3</v>
      </c>
      <c r="T416" s="49">
        <v>2</v>
      </c>
      <c r="U416" s="50"/>
      <c r="V416" s="51"/>
      <c r="W416" s="410"/>
    </row>
    <row r="417" spans="2:23">
      <c r="B417" s="36" t="s">
        <v>108</v>
      </c>
      <c r="C417" s="37" t="s">
        <v>1532</v>
      </c>
      <c r="D417" s="38" t="s">
        <v>1533</v>
      </c>
      <c r="E417" s="39" t="s">
        <v>474</v>
      </c>
      <c r="F417" s="40">
        <v>7</v>
      </c>
      <c r="G417" s="41" t="s">
        <v>507</v>
      </c>
      <c r="H417" s="42">
        <v>2.9745370370370373E-3</v>
      </c>
      <c r="I417" s="136" t="s">
        <v>500</v>
      </c>
      <c r="J417" s="139" t="s">
        <v>119</v>
      </c>
      <c r="K417" s="43">
        <v>40919</v>
      </c>
      <c r="L417" s="44" t="s">
        <v>501</v>
      </c>
      <c r="M417" s="133"/>
      <c r="N417" s="46" t="s">
        <v>119</v>
      </c>
      <c r="O417" s="45">
        <v>2012</v>
      </c>
      <c r="P417" s="47">
        <f t="shared" si="7"/>
        <v>3</v>
      </c>
      <c r="Q417" s="48">
        <v>1</v>
      </c>
      <c r="R417" s="48">
        <v>1</v>
      </c>
      <c r="S417" s="48">
        <v>0</v>
      </c>
      <c r="T417" s="49">
        <v>1</v>
      </c>
      <c r="U417" s="50"/>
      <c r="V417" s="51"/>
      <c r="W417" s="410"/>
    </row>
    <row r="418" spans="2:23">
      <c r="B418" s="36" t="s">
        <v>108</v>
      </c>
      <c r="C418" s="37" t="s">
        <v>1532</v>
      </c>
      <c r="D418" s="38" t="s">
        <v>1533</v>
      </c>
      <c r="E418" s="39" t="s">
        <v>474</v>
      </c>
      <c r="F418" s="40">
        <v>8</v>
      </c>
      <c r="G418" s="41" t="s">
        <v>508</v>
      </c>
      <c r="H418" s="42">
        <v>2.5347222222222221E-3</v>
      </c>
      <c r="I418" s="136" t="s">
        <v>500</v>
      </c>
      <c r="J418" s="139" t="s">
        <v>119</v>
      </c>
      <c r="K418" s="43">
        <v>40919</v>
      </c>
      <c r="L418" s="44" t="s">
        <v>501</v>
      </c>
      <c r="M418" s="133"/>
      <c r="N418" s="46" t="s">
        <v>119</v>
      </c>
      <c r="O418" s="45">
        <v>2012</v>
      </c>
      <c r="P418" s="47">
        <f t="shared" si="7"/>
        <v>9</v>
      </c>
      <c r="Q418" s="48">
        <v>2</v>
      </c>
      <c r="R418" s="48">
        <v>2</v>
      </c>
      <c r="S418" s="48">
        <v>3</v>
      </c>
      <c r="T418" s="49">
        <v>2</v>
      </c>
      <c r="U418" s="50"/>
      <c r="V418" s="51"/>
      <c r="W418" s="410"/>
    </row>
    <row r="419" spans="2:23">
      <c r="B419" s="36" t="s">
        <v>108</v>
      </c>
      <c r="C419" s="37" t="s">
        <v>1532</v>
      </c>
      <c r="D419" s="38" t="s">
        <v>1533</v>
      </c>
      <c r="E419" s="39" t="s">
        <v>474</v>
      </c>
      <c r="F419" s="40">
        <v>9</v>
      </c>
      <c r="G419" s="41" t="s">
        <v>509</v>
      </c>
      <c r="H419" s="42">
        <v>3.6921296296296294E-3</v>
      </c>
      <c r="I419" s="136" t="s">
        <v>500</v>
      </c>
      <c r="J419" s="139" t="s">
        <v>119</v>
      </c>
      <c r="K419" s="43">
        <v>40919</v>
      </c>
      <c r="L419" s="44" t="s">
        <v>501</v>
      </c>
      <c r="M419" s="133"/>
      <c r="N419" s="46" t="s">
        <v>119</v>
      </c>
      <c r="O419" s="45">
        <v>2012</v>
      </c>
      <c r="P419" s="47">
        <f t="shared" si="7"/>
        <v>11</v>
      </c>
      <c r="Q419" s="48">
        <v>2</v>
      </c>
      <c r="R419" s="48">
        <v>3</v>
      </c>
      <c r="S419" s="48">
        <v>3</v>
      </c>
      <c r="T419" s="49">
        <v>3</v>
      </c>
      <c r="U419" s="50"/>
      <c r="V419" s="51"/>
      <c r="W419" s="410"/>
    </row>
    <row r="420" spans="2:23">
      <c r="B420" s="36" t="s">
        <v>108</v>
      </c>
      <c r="C420" s="37" t="s">
        <v>1532</v>
      </c>
      <c r="D420" s="38" t="s">
        <v>1533</v>
      </c>
      <c r="E420" s="39" t="s">
        <v>474</v>
      </c>
      <c r="F420" s="40">
        <v>10</v>
      </c>
      <c r="G420" s="41" t="s">
        <v>510</v>
      </c>
      <c r="H420" s="42">
        <v>2.2337962962962962E-3</v>
      </c>
      <c r="I420" s="136" t="s">
        <v>500</v>
      </c>
      <c r="J420" s="139" t="s">
        <v>119</v>
      </c>
      <c r="K420" s="43">
        <v>40919</v>
      </c>
      <c r="L420" s="44" t="s">
        <v>501</v>
      </c>
      <c r="M420" s="133"/>
      <c r="N420" s="46" t="s">
        <v>119</v>
      </c>
      <c r="O420" s="45">
        <v>2012</v>
      </c>
      <c r="P420" s="47">
        <f t="shared" si="7"/>
        <v>11</v>
      </c>
      <c r="Q420" s="48">
        <v>3</v>
      </c>
      <c r="R420" s="48">
        <v>3</v>
      </c>
      <c r="S420" s="48">
        <v>3</v>
      </c>
      <c r="T420" s="49">
        <v>2</v>
      </c>
      <c r="U420" s="50"/>
      <c r="V420" s="51"/>
      <c r="W420" s="410"/>
    </row>
    <row r="421" spans="2:23">
      <c r="B421" s="36" t="s">
        <v>108</v>
      </c>
      <c r="C421" s="37" t="s">
        <v>1532</v>
      </c>
      <c r="D421" s="38" t="s">
        <v>1533</v>
      </c>
      <c r="E421" s="39" t="s">
        <v>474</v>
      </c>
      <c r="F421" s="40">
        <v>11</v>
      </c>
      <c r="G421" s="41" t="s">
        <v>511</v>
      </c>
      <c r="H421" s="42">
        <v>3.2638888888888887E-3</v>
      </c>
      <c r="I421" s="136" t="s">
        <v>500</v>
      </c>
      <c r="J421" s="139" t="s">
        <v>119</v>
      </c>
      <c r="K421" s="43">
        <v>40919</v>
      </c>
      <c r="L421" s="44" t="s">
        <v>501</v>
      </c>
      <c r="M421" s="133"/>
      <c r="N421" s="46" t="s">
        <v>119</v>
      </c>
      <c r="O421" s="45">
        <v>2012</v>
      </c>
      <c r="P421" s="47">
        <f t="shared" si="7"/>
        <v>3</v>
      </c>
      <c r="Q421" s="48">
        <v>2</v>
      </c>
      <c r="R421" s="48">
        <v>0</v>
      </c>
      <c r="S421" s="48">
        <v>0</v>
      </c>
      <c r="T421" s="49">
        <v>1</v>
      </c>
      <c r="U421" s="50"/>
      <c r="V421" s="51"/>
      <c r="W421" s="410"/>
    </row>
    <row r="422" spans="2:23">
      <c r="B422" s="36" t="s">
        <v>108</v>
      </c>
      <c r="C422" s="37" t="s">
        <v>1532</v>
      </c>
      <c r="D422" s="38" t="s">
        <v>1533</v>
      </c>
      <c r="E422" s="39" t="s">
        <v>474</v>
      </c>
      <c r="F422" s="40">
        <v>12</v>
      </c>
      <c r="G422" s="41" t="s">
        <v>512</v>
      </c>
      <c r="H422" s="42">
        <v>3.3101851851851851E-3</v>
      </c>
      <c r="I422" s="136" t="s">
        <v>500</v>
      </c>
      <c r="J422" s="139" t="s">
        <v>119</v>
      </c>
      <c r="K422" s="43">
        <v>40919</v>
      </c>
      <c r="L422" s="44" t="s">
        <v>501</v>
      </c>
      <c r="M422" s="133"/>
      <c r="N422" s="46" t="s">
        <v>119</v>
      </c>
      <c r="O422" s="45">
        <v>2012</v>
      </c>
      <c r="P422" s="47">
        <f t="shared" si="7"/>
        <v>13</v>
      </c>
      <c r="Q422" s="48">
        <v>3</v>
      </c>
      <c r="R422" s="48">
        <v>3</v>
      </c>
      <c r="S422" s="48">
        <v>4</v>
      </c>
      <c r="T422" s="49">
        <v>3</v>
      </c>
      <c r="U422" s="50"/>
      <c r="V422" s="51"/>
      <c r="W422" s="410"/>
    </row>
    <row r="423" spans="2:23">
      <c r="B423" s="57" t="s">
        <v>108</v>
      </c>
      <c r="C423" s="58" t="s">
        <v>1534</v>
      </c>
      <c r="D423" s="59" t="s">
        <v>1535</v>
      </c>
      <c r="E423" s="60" t="s">
        <v>474</v>
      </c>
      <c r="F423" s="61">
        <v>1</v>
      </c>
      <c r="G423" s="62" t="s">
        <v>490</v>
      </c>
      <c r="H423" s="63">
        <v>7.7546296296296293E-4</v>
      </c>
      <c r="I423" s="137" t="s">
        <v>491</v>
      </c>
      <c r="J423" s="140" t="s">
        <v>119</v>
      </c>
      <c r="K423" s="64">
        <v>40772</v>
      </c>
      <c r="L423" s="65" t="s">
        <v>492</v>
      </c>
      <c r="M423" s="134"/>
      <c r="N423" s="67" t="s">
        <v>119</v>
      </c>
      <c r="O423" s="66">
        <v>2011</v>
      </c>
      <c r="P423" s="68" t="s">
        <v>40</v>
      </c>
      <c r="Q423" s="69" t="s">
        <v>40</v>
      </c>
      <c r="R423" s="69" t="s">
        <v>40</v>
      </c>
      <c r="S423" s="69" t="s">
        <v>40</v>
      </c>
      <c r="T423" s="70" t="s">
        <v>40</v>
      </c>
      <c r="U423" s="71"/>
      <c r="V423" s="407"/>
      <c r="W423" s="410" t="s">
        <v>1497</v>
      </c>
    </row>
    <row r="424" spans="2:23">
      <c r="B424" s="36" t="s">
        <v>108</v>
      </c>
      <c r="C424" s="37" t="s">
        <v>1534</v>
      </c>
      <c r="D424" s="38" t="s">
        <v>1535</v>
      </c>
      <c r="E424" s="39" t="s">
        <v>474</v>
      </c>
      <c r="F424" s="40">
        <v>2</v>
      </c>
      <c r="G424" s="41" t="s">
        <v>493</v>
      </c>
      <c r="H424" s="42">
        <v>2.5231481481481481E-3</v>
      </c>
      <c r="I424" s="136" t="s">
        <v>491</v>
      </c>
      <c r="J424" s="139" t="s">
        <v>119</v>
      </c>
      <c r="K424" s="43">
        <v>40772</v>
      </c>
      <c r="L424" s="44" t="s">
        <v>492</v>
      </c>
      <c r="M424" s="133"/>
      <c r="N424" s="46" t="s">
        <v>119</v>
      </c>
      <c r="O424" s="45">
        <v>2011</v>
      </c>
      <c r="P424" s="47">
        <f t="shared" ref="P424:P429" si="8">SUM(Q424:T424)</f>
        <v>10</v>
      </c>
      <c r="Q424" s="48">
        <v>2</v>
      </c>
      <c r="R424" s="48">
        <v>3</v>
      </c>
      <c r="S424" s="48">
        <v>3</v>
      </c>
      <c r="T424" s="49">
        <v>2</v>
      </c>
      <c r="U424" s="50"/>
      <c r="V424" s="51"/>
      <c r="W424" s="410"/>
    </row>
    <row r="425" spans="2:23">
      <c r="B425" s="36" t="s">
        <v>108</v>
      </c>
      <c r="C425" s="37" t="s">
        <v>1534</v>
      </c>
      <c r="D425" s="38" t="s">
        <v>1535</v>
      </c>
      <c r="E425" s="39" t="s">
        <v>474</v>
      </c>
      <c r="F425" s="40">
        <v>3</v>
      </c>
      <c r="G425" s="41" t="s">
        <v>494</v>
      </c>
      <c r="H425" s="42">
        <v>2.8009259259259259E-3</v>
      </c>
      <c r="I425" s="136" t="s">
        <v>491</v>
      </c>
      <c r="J425" s="139" t="s">
        <v>119</v>
      </c>
      <c r="K425" s="43">
        <v>40772</v>
      </c>
      <c r="L425" s="44" t="s">
        <v>492</v>
      </c>
      <c r="M425" s="133"/>
      <c r="N425" s="46" t="s">
        <v>119</v>
      </c>
      <c r="O425" s="45">
        <v>2011</v>
      </c>
      <c r="P425" s="47">
        <f t="shared" si="8"/>
        <v>13</v>
      </c>
      <c r="Q425" s="48">
        <v>3</v>
      </c>
      <c r="R425" s="48">
        <v>4</v>
      </c>
      <c r="S425" s="48">
        <v>3</v>
      </c>
      <c r="T425" s="49">
        <v>3</v>
      </c>
      <c r="U425" s="50"/>
      <c r="V425" s="51"/>
      <c r="W425" s="410"/>
    </row>
    <row r="426" spans="2:23">
      <c r="B426" s="36" t="s">
        <v>108</v>
      </c>
      <c r="C426" s="37" t="s">
        <v>1534</v>
      </c>
      <c r="D426" s="38" t="s">
        <v>1535</v>
      </c>
      <c r="E426" s="39" t="s">
        <v>474</v>
      </c>
      <c r="F426" s="40">
        <v>4</v>
      </c>
      <c r="G426" s="41" t="s">
        <v>495</v>
      </c>
      <c r="H426" s="42">
        <v>2.3032407407407402E-3</v>
      </c>
      <c r="I426" s="136" t="s">
        <v>491</v>
      </c>
      <c r="J426" s="139" t="s">
        <v>119</v>
      </c>
      <c r="K426" s="43">
        <v>40772</v>
      </c>
      <c r="L426" s="44" t="s">
        <v>492</v>
      </c>
      <c r="M426" s="133"/>
      <c r="N426" s="46" t="s">
        <v>119</v>
      </c>
      <c r="O426" s="45">
        <v>2011</v>
      </c>
      <c r="P426" s="47">
        <f t="shared" si="8"/>
        <v>8</v>
      </c>
      <c r="Q426" s="48">
        <v>2</v>
      </c>
      <c r="R426" s="48">
        <v>2</v>
      </c>
      <c r="S426" s="48">
        <v>2</v>
      </c>
      <c r="T426" s="49">
        <v>2</v>
      </c>
      <c r="U426" s="50"/>
      <c r="V426" s="51"/>
      <c r="W426" s="410"/>
    </row>
    <row r="427" spans="2:23">
      <c r="B427" s="36" t="s">
        <v>108</v>
      </c>
      <c r="C427" s="37" t="s">
        <v>1534</v>
      </c>
      <c r="D427" s="38" t="s">
        <v>1535</v>
      </c>
      <c r="E427" s="39" t="s">
        <v>474</v>
      </c>
      <c r="F427" s="40">
        <v>5</v>
      </c>
      <c r="G427" s="41" t="s">
        <v>496</v>
      </c>
      <c r="H427" s="42">
        <v>3.2870370370370371E-3</v>
      </c>
      <c r="I427" s="136" t="s">
        <v>491</v>
      </c>
      <c r="J427" s="139" t="s">
        <v>119</v>
      </c>
      <c r="K427" s="43">
        <v>40772</v>
      </c>
      <c r="L427" s="44" t="s">
        <v>492</v>
      </c>
      <c r="M427" s="133"/>
      <c r="N427" s="46" t="s">
        <v>119</v>
      </c>
      <c r="O427" s="45">
        <v>2011</v>
      </c>
      <c r="P427" s="47">
        <f t="shared" si="8"/>
        <v>11</v>
      </c>
      <c r="Q427" s="48">
        <v>2</v>
      </c>
      <c r="R427" s="48">
        <v>3</v>
      </c>
      <c r="S427" s="48">
        <v>3</v>
      </c>
      <c r="T427" s="49">
        <v>3</v>
      </c>
      <c r="U427" s="50"/>
      <c r="V427" s="51"/>
      <c r="W427" s="410"/>
    </row>
    <row r="428" spans="2:23">
      <c r="B428" s="36" t="s">
        <v>108</v>
      </c>
      <c r="C428" s="37" t="s">
        <v>1534</v>
      </c>
      <c r="D428" s="38" t="s">
        <v>1535</v>
      </c>
      <c r="E428" s="39" t="s">
        <v>474</v>
      </c>
      <c r="F428" s="40">
        <v>6</v>
      </c>
      <c r="G428" s="41" t="s">
        <v>497</v>
      </c>
      <c r="H428" s="42">
        <v>3.1481481481481482E-3</v>
      </c>
      <c r="I428" s="136" t="s">
        <v>491</v>
      </c>
      <c r="J428" s="139" t="s">
        <v>119</v>
      </c>
      <c r="K428" s="43">
        <v>40772</v>
      </c>
      <c r="L428" s="44" t="s">
        <v>492</v>
      </c>
      <c r="M428" s="133"/>
      <c r="N428" s="46" t="s">
        <v>119</v>
      </c>
      <c r="O428" s="45">
        <v>2011</v>
      </c>
      <c r="P428" s="47">
        <f t="shared" si="8"/>
        <v>8</v>
      </c>
      <c r="Q428" s="48">
        <v>2</v>
      </c>
      <c r="R428" s="48">
        <v>2</v>
      </c>
      <c r="S428" s="48">
        <v>2</v>
      </c>
      <c r="T428" s="49">
        <v>2</v>
      </c>
      <c r="U428" s="50"/>
      <c r="V428" s="51"/>
      <c r="W428" s="410"/>
    </row>
    <row r="429" spans="2:23" ht="13.5" thickBot="1">
      <c r="B429" s="36" t="s">
        <v>108</v>
      </c>
      <c r="C429" s="37" t="s">
        <v>1534</v>
      </c>
      <c r="D429" s="38" t="s">
        <v>1535</v>
      </c>
      <c r="E429" s="39" t="s">
        <v>474</v>
      </c>
      <c r="F429" s="40">
        <v>7</v>
      </c>
      <c r="G429" s="41" t="s">
        <v>498</v>
      </c>
      <c r="H429" s="42">
        <v>4.178240740740741E-3</v>
      </c>
      <c r="I429" s="136" t="s">
        <v>491</v>
      </c>
      <c r="J429" s="139" t="s">
        <v>119</v>
      </c>
      <c r="K429" s="43">
        <v>40772</v>
      </c>
      <c r="L429" s="44" t="s">
        <v>492</v>
      </c>
      <c r="M429" s="133"/>
      <c r="N429" s="46" t="s">
        <v>119</v>
      </c>
      <c r="O429" s="45">
        <v>2011</v>
      </c>
      <c r="P429" s="47">
        <f t="shared" si="8"/>
        <v>13</v>
      </c>
      <c r="Q429" s="48">
        <v>3</v>
      </c>
      <c r="R429" s="48">
        <v>4</v>
      </c>
      <c r="S429" s="48">
        <v>3</v>
      </c>
      <c r="T429" s="49">
        <v>3</v>
      </c>
      <c r="U429" s="50"/>
      <c r="V429" s="51"/>
      <c r="W429" s="410"/>
    </row>
    <row r="430" spans="2:23">
      <c r="B430" s="389" t="s">
        <v>108</v>
      </c>
      <c r="C430" s="390" t="s">
        <v>1536</v>
      </c>
      <c r="D430" s="391" t="s">
        <v>1537</v>
      </c>
      <c r="E430" s="392" t="s">
        <v>474</v>
      </c>
      <c r="F430" s="393">
        <v>1</v>
      </c>
      <c r="G430" s="394" t="s">
        <v>1518</v>
      </c>
      <c r="H430" s="395">
        <v>2.9629629629629632E-3</v>
      </c>
      <c r="I430" s="396" t="s">
        <v>1538</v>
      </c>
      <c r="J430" s="397" t="s">
        <v>119</v>
      </c>
      <c r="K430" s="398">
        <v>44425</v>
      </c>
      <c r="L430" s="399" t="s">
        <v>1515</v>
      </c>
      <c r="M430" s="400"/>
      <c r="N430" s="401" t="s">
        <v>119</v>
      </c>
      <c r="O430" s="402">
        <v>2021</v>
      </c>
      <c r="P430" s="403"/>
      <c r="Q430" s="404"/>
      <c r="R430" s="404"/>
      <c r="S430" s="404"/>
      <c r="T430" s="405"/>
      <c r="U430" s="406"/>
      <c r="V430" s="408"/>
      <c r="W430" s="410" t="s">
        <v>1498</v>
      </c>
    </row>
    <row r="431" spans="2:23">
      <c r="B431" s="36" t="s">
        <v>108</v>
      </c>
      <c r="C431" s="37" t="s">
        <v>1536</v>
      </c>
      <c r="D431" s="38" t="s">
        <v>1537</v>
      </c>
      <c r="E431" s="39" t="s">
        <v>474</v>
      </c>
      <c r="F431" s="40">
        <v>2</v>
      </c>
      <c r="G431" s="41" t="s">
        <v>1539</v>
      </c>
      <c r="H431" s="42">
        <v>2.9629629629629632E-3</v>
      </c>
      <c r="I431" s="136" t="s">
        <v>1538</v>
      </c>
      <c r="J431" s="139" t="s">
        <v>119</v>
      </c>
      <c r="K431" s="43">
        <v>44425</v>
      </c>
      <c r="L431" s="44" t="s">
        <v>1515</v>
      </c>
      <c r="M431" s="133"/>
      <c r="N431" s="46" t="s">
        <v>119</v>
      </c>
      <c r="O431" s="45">
        <v>2021</v>
      </c>
      <c r="P431" s="47"/>
      <c r="Q431" s="48"/>
      <c r="R431" s="48"/>
      <c r="S431" s="48"/>
      <c r="T431" s="49"/>
      <c r="U431" s="50"/>
      <c r="V431" s="51"/>
      <c r="W431" s="410"/>
    </row>
    <row r="432" spans="2:23">
      <c r="B432" s="57" t="s">
        <v>108</v>
      </c>
      <c r="C432" s="58" t="s">
        <v>1540</v>
      </c>
      <c r="D432" s="59" t="s">
        <v>1541</v>
      </c>
      <c r="E432" s="60" t="s">
        <v>474</v>
      </c>
      <c r="F432" s="61">
        <v>1</v>
      </c>
      <c r="G432" s="62" t="s">
        <v>1520</v>
      </c>
      <c r="H432" s="63">
        <v>2.5231481481481481E-3</v>
      </c>
      <c r="I432" s="137" t="s">
        <v>1542</v>
      </c>
      <c r="J432" s="140" t="s">
        <v>119</v>
      </c>
      <c r="K432" s="64">
        <v>44225</v>
      </c>
      <c r="L432" s="65" t="s">
        <v>1543</v>
      </c>
      <c r="M432" s="134"/>
      <c r="N432" s="67" t="s">
        <v>119</v>
      </c>
      <c r="O432" s="66">
        <v>2021</v>
      </c>
      <c r="P432" s="68"/>
      <c r="Q432" s="69"/>
      <c r="R432" s="69"/>
      <c r="S432" s="69"/>
      <c r="T432" s="70"/>
      <c r="U432" s="71"/>
      <c r="V432" s="407"/>
      <c r="W432" s="410" t="s">
        <v>1497</v>
      </c>
    </row>
    <row r="433" spans="2:23">
      <c r="B433" s="36" t="s">
        <v>108</v>
      </c>
      <c r="C433" s="37" t="s">
        <v>1540</v>
      </c>
      <c r="D433" s="38" t="s">
        <v>1541</v>
      </c>
      <c r="E433" s="39" t="s">
        <v>474</v>
      </c>
      <c r="F433" s="40">
        <v>2</v>
      </c>
      <c r="G433" s="41" t="s">
        <v>1544</v>
      </c>
      <c r="H433" s="42">
        <v>2.5231481481481481E-3</v>
      </c>
      <c r="I433" s="136" t="s">
        <v>1542</v>
      </c>
      <c r="J433" s="139" t="s">
        <v>119</v>
      </c>
      <c r="K433" s="43">
        <v>44225</v>
      </c>
      <c r="L433" s="44" t="s">
        <v>1543</v>
      </c>
      <c r="M433" s="133"/>
      <c r="N433" s="46" t="s">
        <v>119</v>
      </c>
      <c r="O433" s="45">
        <v>2021</v>
      </c>
      <c r="P433" s="47"/>
      <c r="Q433" s="48"/>
      <c r="R433" s="48"/>
      <c r="S433" s="48"/>
      <c r="T433" s="49"/>
      <c r="U433" s="50"/>
      <c r="V433" s="51"/>
      <c r="W433" s="410"/>
    </row>
    <row r="434" spans="2:23">
      <c r="B434" s="27" t="s">
        <v>108</v>
      </c>
      <c r="C434" s="20" t="s">
        <v>1545</v>
      </c>
      <c r="D434" s="22" t="s">
        <v>1546</v>
      </c>
      <c r="E434" s="28" t="s">
        <v>474</v>
      </c>
      <c r="F434" s="16">
        <v>1</v>
      </c>
      <c r="G434" s="21" t="s">
        <v>1547</v>
      </c>
      <c r="H434" s="23">
        <v>2.5000000000000001E-3</v>
      </c>
      <c r="I434" s="138" t="s">
        <v>1548</v>
      </c>
      <c r="J434" s="141" t="s">
        <v>22</v>
      </c>
      <c r="K434" s="19">
        <v>44006</v>
      </c>
      <c r="L434" s="24" t="s">
        <v>1549</v>
      </c>
      <c r="M434" s="135"/>
      <c r="N434" s="25" t="s">
        <v>22</v>
      </c>
      <c r="O434" s="17">
        <v>2020</v>
      </c>
      <c r="P434" s="29"/>
      <c r="Q434" s="18"/>
      <c r="R434" s="18"/>
      <c r="S434" s="18"/>
      <c r="T434" s="26"/>
      <c r="U434" s="30"/>
      <c r="V434" s="409"/>
      <c r="W434" s="410" t="s">
        <v>1497</v>
      </c>
    </row>
    <row r="435" spans="2:23">
      <c r="B435" s="27" t="s">
        <v>108</v>
      </c>
      <c r="C435" s="20" t="s">
        <v>1550</v>
      </c>
      <c r="D435" s="22" t="s">
        <v>1551</v>
      </c>
      <c r="E435" s="28" t="s">
        <v>474</v>
      </c>
      <c r="F435" s="16">
        <v>1</v>
      </c>
      <c r="G435" s="21" t="s">
        <v>1552</v>
      </c>
      <c r="H435" s="23">
        <v>2.5810185185185185E-3</v>
      </c>
      <c r="I435" s="138" t="s">
        <v>1553</v>
      </c>
      <c r="J435" s="141" t="s">
        <v>119</v>
      </c>
      <c r="K435" s="19">
        <v>43595</v>
      </c>
      <c r="L435" s="24" t="s">
        <v>1554</v>
      </c>
      <c r="M435" s="135"/>
      <c r="N435" s="25" t="s">
        <v>119</v>
      </c>
      <c r="O435" s="17">
        <v>2019</v>
      </c>
      <c r="P435" s="29"/>
      <c r="Q435" s="18"/>
      <c r="R435" s="18"/>
      <c r="S435" s="18"/>
      <c r="T435" s="26"/>
      <c r="U435" s="30"/>
      <c r="V435" s="409"/>
      <c r="W435" s="410" t="s">
        <v>1497</v>
      </c>
    </row>
    <row r="436" spans="2:23">
      <c r="B436" s="27" t="s">
        <v>108</v>
      </c>
      <c r="C436" s="20" t="s">
        <v>1555</v>
      </c>
      <c r="D436" s="22" t="s">
        <v>1556</v>
      </c>
      <c r="E436" s="28" t="s">
        <v>474</v>
      </c>
      <c r="F436" s="16">
        <v>1</v>
      </c>
      <c r="G436" s="21" t="s">
        <v>555</v>
      </c>
      <c r="H436" s="23">
        <v>2.638888888888889E-3</v>
      </c>
      <c r="I436" s="138" t="s">
        <v>605</v>
      </c>
      <c r="J436" s="141" t="s">
        <v>119</v>
      </c>
      <c r="K436" s="19">
        <v>43350</v>
      </c>
      <c r="L436" s="24" t="s">
        <v>554</v>
      </c>
      <c r="M436" s="135"/>
      <c r="N436" s="25" t="s">
        <v>119</v>
      </c>
      <c r="O436" s="17">
        <v>2018</v>
      </c>
      <c r="P436" s="29"/>
      <c r="Q436" s="18"/>
      <c r="R436" s="18"/>
      <c r="S436" s="18"/>
      <c r="T436" s="26"/>
      <c r="U436" s="30"/>
      <c r="V436" s="409"/>
      <c r="W436" s="410" t="s">
        <v>1497</v>
      </c>
    </row>
    <row r="437" spans="2:23">
      <c r="B437" s="27" t="s">
        <v>108</v>
      </c>
      <c r="C437" s="20" t="s">
        <v>1557</v>
      </c>
      <c r="D437" s="22" t="s">
        <v>1558</v>
      </c>
      <c r="E437" s="28" t="s">
        <v>474</v>
      </c>
      <c r="F437" s="16">
        <v>1</v>
      </c>
      <c r="G437" s="21" t="s">
        <v>558</v>
      </c>
      <c r="H437" s="23">
        <v>2.1296296296296298E-3</v>
      </c>
      <c r="I437" s="138" t="s">
        <v>604</v>
      </c>
      <c r="J437" s="141" t="s">
        <v>119</v>
      </c>
      <c r="K437" s="19">
        <v>43201</v>
      </c>
      <c r="L437" s="24" t="s">
        <v>554</v>
      </c>
      <c r="M437" s="135"/>
      <c r="N437" s="25" t="s">
        <v>119</v>
      </c>
      <c r="O437" s="17">
        <v>2018</v>
      </c>
      <c r="P437" s="29"/>
      <c r="Q437" s="18"/>
      <c r="R437" s="18"/>
      <c r="S437" s="18"/>
      <c r="T437" s="26"/>
      <c r="U437" s="30"/>
      <c r="V437" s="409"/>
      <c r="W437" s="410" t="s">
        <v>1497</v>
      </c>
    </row>
    <row r="438" spans="2:23">
      <c r="B438" s="57" t="s">
        <v>108</v>
      </c>
      <c r="C438" s="58" t="s">
        <v>1559</v>
      </c>
      <c r="D438" s="59" t="s">
        <v>1560</v>
      </c>
      <c r="E438" s="60" t="s">
        <v>474</v>
      </c>
      <c r="F438" s="61">
        <v>1</v>
      </c>
      <c r="G438" s="62" t="s">
        <v>600</v>
      </c>
      <c r="H438" s="63">
        <v>2.0833333333333333E-3</v>
      </c>
      <c r="I438" s="137" t="s">
        <v>601</v>
      </c>
      <c r="J438" s="140" t="s">
        <v>593</v>
      </c>
      <c r="K438" s="64">
        <v>42830</v>
      </c>
      <c r="L438" s="65" t="s">
        <v>598</v>
      </c>
      <c r="M438" s="134"/>
      <c r="N438" s="67" t="s">
        <v>593</v>
      </c>
      <c r="O438" s="66">
        <v>2017</v>
      </c>
      <c r="P438" s="68"/>
      <c r="Q438" s="69"/>
      <c r="R438" s="69"/>
      <c r="S438" s="69"/>
      <c r="T438" s="70"/>
      <c r="U438" s="71"/>
      <c r="V438" s="407"/>
      <c r="W438" s="410" t="s">
        <v>1497</v>
      </c>
    </row>
    <row r="439" spans="2:23">
      <c r="B439" s="36" t="s">
        <v>108</v>
      </c>
      <c r="C439" s="37" t="s">
        <v>1559</v>
      </c>
      <c r="D439" s="38" t="s">
        <v>1560</v>
      </c>
      <c r="E439" s="39" t="s">
        <v>474</v>
      </c>
      <c r="F439" s="40">
        <v>2</v>
      </c>
      <c r="G439" s="41" t="s">
        <v>562</v>
      </c>
      <c r="H439" s="42">
        <v>2.0601851851851853E-3</v>
      </c>
      <c r="I439" s="136" t="s">
        <v>601</v>
      </c>
      <c r="J439" s="139" t="s">
        <v>593</v>
      </c>
      <c r="K439" s="43">
        <v>42830</v>
      </c>
      <c r="L439" s="44" t="s">
        <v>598</v>
      </c>
      <c r="M439" s="133"/>
      <c r="N439" s="46" t="s">
        <v>593</v>
      </c>
      <c r="O439" s="45">
        <v>2017</v>
      </c>
      <c r="P439" s="47"/>
      <c r="Q439" s="48"/>
      <c r="R439" s="48"/>
      <c r="S439" s="48"/>
      <c r="T439" s="49"/>
      <c r="U439" s="50"/>
      <c r="V439" s="51"/>
      <c r="W439" s="410"/>
    </row>
    <row r="440" spans="2:23">
      <c r="B440" s="36" t="s">
        <v>108</v>
      </c>
      <c r="C440" s="37" t="s">
        <v>1559</v>
      </c>
      <c r="D440" s="38" t="s">
        <v>1560</v>
      </c>
      <c r="E440" s="39" t="s">
        <v>474</v>
      </c>
      <c r="F440" s="40">
        <v>3</v>
      </c>
      <c r="G440" s="41" t="s">
        <v>1561</v>
      </c>
      <c r="H440" s="42">
        <v>3.0555555555555557E-3</v>
      </c>
      <c r="I440" s="136" t="s">
        <v>601</v>
      </c>
      <c r="J440" s="139" t="s">
        <v>593</v>
      </c>
      <c r="K440" s="43">
        <v>42830</v>
      </c>
      <c r="L440" s="44" t="s">
        <v>598</v>
      </c>
      <c r="M440" s="133"/>
      <c r="N440" s="46" t="s">
        <v>593</v>
      </c>
      <c r="O440" s="45">
        <v>2017</v>
      </c>
      <c r="P440" s="47"/>
      <c r="Q440" s="48"/>
      <c r="R440" s="48"/>
      <c r="S440" s="48"/>
      <c r="T440" s="49"/>
      <c r="U440" s="50"/>
      <c r="V440" s="51"/>
      <c r="W440" s="410"/>
    </row>
    <row r="441" spans="2:23">
      <c r="B441" s="36" t="s">
        <v>108</v>
      </c>
      <c r="C441" s="37" t="s">
        <v>1559</v>
      </c>
      <c r="D441" s="38" t="s">
        <v>1560</v>
      </c>
      <c r="E441" s="39" t="s">
        <v>474</v>
      </c>
      <c r="F441" s="40">
        <v>4</v>
      </c>
      <c r="G441" s="41" t="s">
        <v>602</v>
      </c>
      <c r="H441" s="42">
        <v>2.0833333333333333E-3</v>
      </c>
      <c r="I441" s="136" t="s">
        <v>601</v>
      </c>
      <c r="J441" s="139" t="s">
        <v>593</v>
      </c>
      <c r="K441" s="43">
        <v>42830</v>
      </c>
      <c r="L441" s="44" t="s">
        <v>598</v>
      </c>
      <c r="M441" s="133"/>
      <c r="N441" s="46" t="s">
        <v>593</v>
      </c>
      <c r="O441" s="45">
        <v>2017</v>
      </c>
      <c r="P441" s="47"/>
      <c r="Q441" s="48"/>
      <c r="R441" s="48"/>
      <c r="S441" s="48"/>
      <c r="T441" s="49"/>
      <c r="U441" s="50"/>
      <c r="V441" s="51"/>
      <c r="W441" s="410"/>
    </row>
    <row r="442" spans="2:23">
      <c r="B442" s="36" t="s">
        <v>108</v>
      </c>
      <c r="C442" s="37" t="s">
        <v>1559</v>
      </c>
      <c r="D442" s="38" t="s">
        <v>1560</v>
      </c>
      <c r="E442" s="39" t="s">
        <v>474</v>
      </c>
      <c r="F442" s="40">
        <v>5</v>
      </c>
      <c r="G442" s="41" t="s">
        <v>603</v>
      </c>
      <c r="H442" s="42">
        <v>2.0601851851851853E-3</v>
      </c>
      <c r="I442" s="136" t="s">
        <v>601</v>
      </c>
      <c r="J442" s="139" t="s">
        <v>593</v>
      </c>
      <c r="K442" s="43">
        <v>42830</v>
      </c>
      <c r="L442" s="44" t="s">
        <v>598</v>
      </c>
      <c r="M442" s="133"/>
      <c r="N442" s="46" t="s">
        <v>593</v>
      </c>
      <c r="O442" s="45">
        <v>2017</v>
      </c>
      <c r="P442" s="47"/>
      <c r="Q442" s="48"/>
      <c r="R442" s="48"/>
      <c r="S442" s="48"/>
      <c r="T442" s="49"/>
      <c r="U442" s="50"/>
      <c r="V442" s="51"/>
      <c r="W442" s="410"/>
    </row>
    <row r="443" spans="2:23">
      <c r="B443" s="57" t="s">
        <v>108</v>
      </c>
      <c r="C443" s="58" t="s">
        <v>1562</v>
      </c>
      <c r="D443" s="59" t="s">
        <v>1563</v>
      </c>
      <c r="E443" s="60" t="s">
        <v>474</v>
      </c>
      <c r="F443" s="61">
        <v>1</v>
      </c>
      <c r="G443" s="62" t="s">
        <v>556</v>
      </c>
      <c r="H443" s="63">
        <v>2.5578703703703705E-3</v>
      </c>
      <c r="I443" s="137" t="s">
        <v>597</v>
      </c>
      <c r="J443" s="140" t="s">
        <v>593</v>
      </c>
      <c r="K443" s="64">
        <v>42753</v>
      </c>
      <c r="L443" s="65" t="s">
        <v>598</v>
      </c>
      <c r="M443" s="134"/>
      <c r="N443" s="67" t="s">
        <v>593</v>
      </c>
      <c r="O443" s="66">
        <v>2017</v>
      </c>
      <c r="P443" s="68"/>
      <c r="Q443" s="69"/>
      <c r="R443" s="69"/>
      <c r="S443" s="69"/>
      <c r="T443" s="70"/>
      <c r="U443" s="71"/>
      <c r="V443" s="407"/>
      <c r="W443" s="410" t="s">
        <v>1497</v>
      </c>
    </row>
    <row r="444" spans="2:23">
      <c r="B444" s="36" t="s">
        <v>108</v>
      </c>
      <c r="C444" s="37" t="s">
        <v>1562</v>
      </c>
      <c r="D444" s="38" t="s">
        <v>1563</v>
      </c>
      <c r="E444" s="39" t="s">
        <v>474</v>
      </c>
      <c r="F444" s="40">
        <v>2</v>
      </c>
      <c r="G444" s="41" t="s">
        <v>599</v>
      </c>
      <c r="H444" s="42">
        <v>3.9236111111111112E-3</v>
      </c>
      <c r="I444" s="136" t="s">
        <v>597</v>
      </c>
      <c r="J444" s="139" t="s">
        <v>593</v>
      </c>
      <c r="K444" s="43">
        <v>42753</v>
      </c>
      <c r="L444" s="44" t="s">
        <v>598</v>
      </c>
      <c r="M444" s="133"/>
      <c r="N444" s="46" t="s">
        <v>593</v>
      </c>
      <c r="O444" s="45">
        <v>2017</v>
      </c>
      <c r="P444" s="47"/>
      <c r="Q444" s="48"/>
      <c r="R444" s="48"/>
      <c r="S444" s="48"/>
      <c r="T444" s="49"/>
      <c r="U444" s="50"/>
      <c r="V444" s="51"/>
      <c r="W444" s="410"/>
    </row>
    <row r="445" spans="2:23">
      <c r="B445" s="57" t="s">
        <v>108</v>
      </c>
      <c r="C445" s="58" t="s">
        <v>1564</v>
      </c>
      <c r="D445" s="59" t="s">
        <v>1565</v>
      </c>
      <c r="E445" s="60" t="s">
        <v>474</v>
      </c>
      <c r="F445" s="61">
        <v>1</v>
      </c>
      <c r="G445" s="62" t="s">
        <v>1566</v>
      </c>
      <c r="H445" s="63">
        <v>2.4537037037037036E-3</v>
      </c>
      <c r="I445" s="137" t="s">
        <v>1567</v>
      </c>
      <c r="J445" s="140" t="s">
        <v>593</v>
      </c>
      <c r="K445" s="64">
        <v>42480</v>
      </c>
      <c r="L445" s="65" t="s">
        <v>592</v>
      </c>
      <c r="M445" s="134"/>
      <c r="N445" s="67" t="s">
        <v>593</v>
      </c>
      <c r="O445" s="66">
        <v>2016</v>
      </c>
      <c r="P445" s="68"/>
      <c r="Q445" s="69"/>
      <c r="R445" s="69"/>
      <c r="S445" s="69"/>
      <c r="T445" s="70"/>
      <c r="U445" s="71"/>
      <c r="V445" s="407"/>
      <c r="W445" s="410" t="s">
        <v>1497</v>
      </c>
    </row>
    <row r="446" spans="2:23">
      <c r="B446" s="36" t="s">
        <v>108</v>
      </c>
      <c r="C446" s="37" t="s">
        <v>1564</v>
      </c>
      <c r="D446" s="38" t="s">
        <v>1565</v>
      </c>
      <c r="E446" s="39" t="s">
        <v>474</v>
      </c>
      <c r="F446" s="40">
        <v>2</v>
      </c>
      <c r="G446" s="41" t="s">
        <v>594</v>
      </c>
      <c r="H446" s="42">
        <v>2.3726851851851851E-3</v>
      </c>
      <c r="I446" s="136" t="s">
        <v>1567</v>
      </c>
      <c r="J446" s="139" t="s">
        <v>593</v>
      </c>
      <c r="K446" s="43">
        <v>42480</v>
      </c>
      <c r="L446" s="44" t="s">
        <v>592</v>
      </c>
      <c r="M446" s="133"/>
      <c r="N446" s="46" t="s">
        <v>593</v>
      </c>
      <c r="O446" s="45">
        <v>2016</v>
      </c>
      <c r="P446" s="47"/>
      <c r="Q446" s="48"/>
      <c r="R446" s="48"/>
      <c r="S446" s="48"/>
      <c r="T446" s="49"/>
      <c r="U446" s="50"/>
      <c r="V446" s="51"/>
      <c r="W446" s="410"/>
    </row>
    <row r="447" spans="2:23">
      <c r="B447" s="36" t="s">
        <v>108</v>
      </c>
      <c r="C447" s="37" t="s">
        <v>1564</v>
      </c>
      <c r="D447" s="38" t="s">
        <v>1565</v>
      </c>
      <c r="E447" s="39" t="s">
        <v>474</v>
      </c>
      <c r="F447" s="40">
        <v>3</v>
      </c>
      <c r="G447" s="41" t="s">
        <v>595</v>
      </c>
      <c r="H447" s="42">
        <v>3.8078703703703703E-3</v>
      </c>
      <c r="I447" s="136" t="s">
        <v>1567</v>
      </c>
      <c r="J447" s="139" t="s">
        <v>593</v>
      </c>
      <c r="K447" s="43">
        <v>42480</v>
      </c>
      <c r="L447" s="44" t="s">
        <v>592</v>
      </c>
      <c r="M447" s="133"/>
      <c r="N447" s="46" t="s">
        <v>593</v>
      </c>
      <c r="O447" s="45">
        <v>2016</v>
      </c>
      <c r="P447" s="47"/>
      <c r="Q447" s="48"/>
      <c r="R447" s="48"/>
      <c r="S447" s="48"/>
      <c r="T447" s="49"/>
      <c r="U447" s="50"/>
      <c r="V447" s="51"/>
      <c r="W447" s="410"/>
    </row>
    <row r="448" spans="2:23">
      <c r="B448" s="36" t="s">
        <v>108</v>
      </c>
      <c r="C448" s="37" t="s">
        <v>1564</v>
      </c>
      <c r="D448" s="38" t="s">
        <v>1565</v>
      </c>
      <c r="E448" s="39" t="s">
        <v>474</v>
      </c>
      <c r="F448" s="40">
        <v>4</v>
      </c>
      <c r="G448" s="41" t="s">
        <v>1568</v>
      </c>
      <c r="H448" s="42">
        <v>2.4537037037037036E-3</v>
      </c>
      <c r="I448" s="136" t="s">
        <v>1567</v>
      </c>
      <c r="J448" s="139" t="s">
        <v>593</v>
      </c>
      <c r="K448" s="43">
        <v>42480</v>
      </c>
      <c r="L448" s="44" t="s">
        <v>592</v>
      </c>
      <c r="M448" s="133"/>
      <c r="N448" s="46" t="s">
        <v>593</v>
      </c>
      <c r="O448" s="45">
        <v>2016</v>
      </c>
      <c r="P448" s="47"/>
      <c r="Q448" s="48"/>
      <c r="R448" s="48"/>
      <c r="S448" s="48"/>
      <c r="T448" s="49"/>
      <c r="U448" s="50"/>
      <c r="V448" s="51"/>
      <c r="W448" s="410"/>
    </row>
    <row r="449" spans="2:23">
      <c r="B449" s="36" t="s">
        <v>108</v>
      </c>
      <c r="C449" s="37" t="s">
        <v>1564</v>
      </c>
      <c r="D449" s="38" t="s">
        <v>1565</v>
      </c>
      <c r="E449" s="39" t="s">
        <v>474</v>
      </c>
      <c r="F449" s="40">
        <v>5</v>
      </c>
      <c r="G449" s="41" t="s">
        <v>596</v>
      </c>
      <c r="H449" s="42">
        <v>2.3726851851851851E-3</v>
      </c>
      <c r="I449" s="136" t="s">
        <v>1567</v>
      </c>
      <c r="J449" s="139" t="s">
        <v>593</v>
      </c>
      <c r="K449" s="43">
        <v>42480</v>
      </c>
      <c r="L449" s="44" t="s">
        <v>592</v>
      </c>
      <c r="M449" s="133"/>
      <c r="N449" s="46" t="s">
        <v>593</v>
      </c>
      <c r="O449" s="45">
        <v>2016</v>
      </c>
      <c r="P449" s="47"/>
      <c r="Q449" s="48"/>
      <c r="R449" s="48"/>
      <c r="S449" s="48"/>
      <c r="T449" s="49"/>
      <c r="U449" s="50"/>
      <c r="V449" s="51"/>
      <c r="W449" s="410"/>
    </row>
    <row r="450" spans="2:23">
      <c r="B450" s="57" t="s">
        <v>108</v>
      </c>
      <c r="C450" s="58" t="s">
        <v>1569</v>
      </c>
      <c r="D450" s="59" t="s">
        <v>1570</v>
      </c>
      <c r="E450" s="60" t="s">
        <v>474</v>
      </c>
      <c r="F450" s="61">
        <v>1</v>
      </c>
      <c r="G450" s="62" t="s">
        <v>544</v>
      </c>
      <c r="H450" s="63">
        <v>3.1944444444444442E-3</v>
      </c>
      <c r="I450" s="137" t="s">
        <v>544</v>
      </c>
      <c r="J450" s="140" t="s">
        <v>119</v>
      </c>
      <c r="K450" s="64">
        <v>42081</v>
      </c>
      <c r="L450" s="65" t="s">
        <v>545</v>
      </c>
      <c r="M450" s="134"/>
      <c r="N450" s="67" t="s">
        <v>119</v>
      </c>
      <c r="O450" s="66">
        <v>2015</v>
      </c>
      <c r="P450" s="68"/>
      <c r="Q450" s="69"/>
      <c r="R450" s="69"/>
      <c r="S450" s="69"/>
      <c r="T450" s="70"/>
      <c r="U450" s="71"/>
      <c r="V450" s="407"/>
      <c r="W450" s="410" t="s">
        <v>1497</v>
      </c>
    </row>
    <row r="451" spans="2:23">
      <c r="B451" s="36" t="s">
        <v>108</v>
      </c>
      <c r="C451" s="37" t="s">
        <v>1569</v>
      </c>
      <c r="D451" s="38" t="s">
        <v>1570</v>
      </c>
      <c r="E451" s="39" t="s">
        <v>474</v>
      </c>
      <c r="F451" s="40">
        <v>2</v>
      </c>
      <c r="G451" s="41" t="s">
        <v>546</v>
      </c>
      <c r="H451" s="42">
        <v>2.8472222222222219E-3</v>
      </c>
      <c r="I451" s="136" t="s">
        <v>544</v>
      </c>
      <c r="J451" s="139" t="s">
        <v>119</v>
      </c>
      <c r="K451" s="43">
        <v>42081</v>
      </c>
      <c r="L451" s="44" t="s">
        <v>545</v>
      </c>
      <c r="M451" s="133"/>
      <c r="N451" s="46" t="s">
        <v>119</v>
      </c>
      <c r="O451" s="45">
        <v>2015</v>
      </c>
      <c r="P451" s="47"/>
      <c r="Q451" s="48"/>
      <c r="R451" s="48"/>
      <c r="S451" s="48"/>
      <c r="T451" s="49"/>
      <c r="U451" s="50"/>
      <c r="V451" s="51"/>
      <c r="W451" s="410"/>
    </row>
    <row r="452" spans="2:23">
      <c r="B452" s="36" t="s">
        <v>108</v>
      </c>
      <c r="C452" s="37" t="s">
        <v>1569</v>
      </c>
      <c r="D452" s="38" t="s">
        <v>1570</v>
      </c>
      <c r="E452" s="39" t="s">
        <v>474</v>
      </c>
      <c r="F452" s="40">
        <v>3</v>
      </c>
      <c r="G452" s="41" t="s">
        <v>547</v>
      </c>
      <c r="H452" s="42">
        <v>3.1712962962962962E-3</v>
      </c>
      <c r="I452" s="136" t="s">
        <v>544</v>
      </c>
      <c r="J452" s="139" t="s">
        <v>119</v>
      </c>
      <c r="K452" s="43">
        <v>42081</v>
      </c>
      <c r="L452" s="44" t="s">
        <v>545</v>
      </c>
      <c r="M452" s="133"/>
      <c r="N452" s="46" t="s">
        <v>119</v>
      </c>
      <c r="O452" s="45">
        <v>2015</v>
      </c>
      <c r="P452" s="47"/>
      <c r="Q452" s="48"/>
      <c r="R452" s="48"/>
      <c r="S452" s="48"/>
      <c r="T452" s="49"/>
      <c r="U452" s="50"/>
      <c r="V452" s="51"/>
      <c r="W452" s="410"/>
    </row>
    <row r="453" spans="2:23">
      <c r="B453" s="36" t="s">
        <v>108</v>
      </c>
      <c r="C453" s="37" t="s">
        <v>1569</v>
      </c>
      <c r="D453" s="38" t="s">
        <v>1570</v>
      </c>
      <c r="E453" s="39" t="s">
        <v>474</v>
      </c>
      <c r="F453" s="40">
        <v>4</v>
      </c>
      <c r="G453" s="41" t="s">
        <v>548</v>
      </c>
      <c r="H453" s="42">
        <v>3.1365740740740742E-3</v>
      </c>
      <c r="I453" s="136" t="s">
        <v>544</v>
      </c>
      <c r="J453" s="139" t="s">
        <v>119</v>
      </c>
      <c r="K453" s="43">
        <v>42081</v>
      </c>
      <c r="L453" s="44" t="s">
        <v>545</v>
      </c>
      <c r="M453" s="133"/>
      <c r="N453" s="46" t="s">
        <v>119</v>
      </c>
      <c r="O453" s="45">
        <v>2015</v>
      </c>
      <c r="P453" s="47"/>
      <c r="Q453" s="48"/>
      <c r="R453" s="48"/>
      <c r="S453" s="48"/>
      <c r="T453" s="49"/>
      <c r="U453" s="50"/>
      <c r="V453" s="51"/>
      <c r="W453" s="410"/>
    </row>
    <row r="454" spans="2:23">
      <c r="B454" s="36" t="s">
        <v>108</v>
      </c>
      <c r="C454" s="37" t="s">
        <v>1569</v>
      </c>
      <c r="D454" s="38" t="s">
        <v>1570</v>
      </c>
      <c r="E454" s="39" t="s">
        <v>474</v>
      </c>
      <c r="F454" s="40">
        <v>5</v>
      </c>
      <c r="G454" s="41" t="s">
        <v>549</v>
      </c>
      <c r="H454" s="42">
        <v>3.1944444444444442E-3</v>
      </c>
      <c r="I454" s="136" t="s">
        <v>544</v>
      </c>
      <c r="J454" s="139" t="s">
        <v>119</v>
      </c>
      <c r="K454" s="43">
        <v>42081</v>
      </c>
      <c r="L454" s="44" t="s">
        <v>545</v>
      </c>
      <c r="M454" s="133"/>
      <c r="N454" s="46" t="s">
        <v>119</v>
      </c>
      <c r="O454" s="45">
        <v>2015</v>
      </c>
      <c r="P454" s="47"/>
      <c r="Q454" s="48"/>
      <c r="R454" s="48"/>
      <c r="S454" s="48"/>
      <c r="T454" s="49"/>
      <c r="U454" s="50"/>
      <c r="V454" s="51"/>
      <c r="W454" s="410"/>
    </row>
    <row r="455" spans="2:23">
      <c r="B455" s="36" t="s">
        <v>108</v>
      </c>
      <c r="C455" s="37" t="s">
        <v>1569</v>
      </c>
      <c r="D455" s="38" t="s">
        <v>1570</v>
      </c>
      <c r="E455" s="39" t="s">
        <v>474</v>
      </c>
      <c r="F455" s="40">
        <v>6</v>
      </c>
      <c r="G455" s="41" t="s">
        <v>550</v>
      </c>
      <c r="H455" s="42">
        <v>2.8472222222222219E-3</v>
      </c>
      <c r="I455" s="136" t="s">
        <v>544</v>
      </c>
      <c r="J455" s="139" t="s">
        <v>119</v>
      </c>
      <c r="K455" s="43">
        <v>42081</v>
      </c>
      <c r="L455" s="44" t="s">
        <v>545</v>
      </c>
      <c r="M455" s="133"/>
      <c r="N455" s="46" t="s">
        <v>119</v>
      </c>
      <c r="O455" s="45">
        <v>2015</v>
      </c>
      <c r="P455" s="47"/>
      <c r="Q455" s="48"/>
      <c r="R455" s="48"/>
      <c r="S455" s="48"/>
      <c r="T455" s="49"/>
      <c r="U455" s="50"/>
      <c r="V455" s="51"/>
      <c r="W455" s="410"/>
    </row>
    <row r="456" spans="2:23">
      <c r="B456" s="36" t="s">
        <v>108</v>
      </c>
      <c r="C456" s="37" t="s">
        <v>1569</v>
      </c>
      <c r="D456" s="38" t="s">
        <v>1570</v>
      </c>
      <c r="E456" s="39" t="s">
        <v>474</v>
      </c>
      <c r="F456" s="40">
        <v>7</v>
      </c>
      <c r="G456" s="41" t="s">
        <v>551</v>
      </c>
      <c r="H456" s="42">
        <v>3.1712962962962962E-3</v>
      </c>
      <c r="I456" s="136" t="s">
        <v>544</v>
      </c>
      <c r="J456" s="139" t="s">
        <v>119</v>
      </c>
      <c r="K456" s="43">
        <v>42081</v>
      </c>
      <c r="L456" s="44" t="s">
        <v>545</v>
      </c>
      <c r="M456" s="133"/>
      <c r="N456" s="46" t="s">
        <v>119</v>
      </c>
      <c r="O456" s="45">
        <v>2015</v>
      </c>
      <c r="P456" s="47"/>
      <c r="Q456" s="48"/>
      <c r="R456" s="48"/>
      <c r="S456" s="48"/>
      <c r="T456" s="49"/>
      <c r="U456" s="50"/>
      <c r="V456" s="51"/>
      <c r="W456" s="410"/>
    </row>
    <row r="457" spans="2:23">
      <c r="B457" s="57" t="s">
        <v>108</v>
      </c>
      <c r="C457" s="58" t="s">
        <v>1571</v>
      </c>
      <c r="D457" s="59" t="s">
        <v>1572</v>
      </c>
      <c r="E457" s="60" t="s">
        <v>474</v>
      </c>
      <c r="F457" s="61">
        <v>1</v>
      </c>
      <c r="G457" s="62" t="s">
        <v>534</v>
      </c>
      <c r="H457" s="63">
        <v>2.9629629629629632E-3</v>
      </c>
      <c r="I457" s="137" t="s">
        <v>590</v>
      </c>
      <c r="J457" s="140" t="s">
        <v>119</v>
      </c>
      <c r="K457" s="64">
        <v>41801</v>
      </c>
      <c r="L457" s="65" t="s">
        <v>533</v>
      </c>
      <c r="M457" s="134"/>
      <c r="N457" s="67" t="s">
        <v>119</v>
      </c>
      <c r="O457" s="66">
        <v>2014</v>
      </c>
      <c r="P457" s="68"/>
      <c r="Q457" s="69"/>
      <c r="R457" s="69"/>
      <c r="S457" s="69"/>
      <c r="T457" s="70"/>
      <c r="U457" s="71"/>
      <c r="V457" s="407"/>
      <c r="W457" s="410" t="s">
        <v>1497</v>
      </c>
    </row>
    <row r="458" spans="2:23">
      <c r="B458" s="36" t="s">
        <v>108</v>
      </c>
      <c r="C458" s="37" t="s">
        <v>1571</v>
      </c>
      <c r="D458" s="38" t="s">
        <v>1572</v>
      </c>
      <c r="E458" s="39" t="s">
        <v>474</v>
      </c>
      <c r="F458" s="40">
        <v>2</v>
      </c>
      <c r="G458" s="41" t="s">
        <v>591</v>
      </c>
      <c r="H458" s="42">
        <v>3.5995370370370374E-3</v>
      </c>
      <c r="I458" s="136" t="s">
        <v>590</v>
      </c>
      <c r="J458" s="139" t="s">
        <v>119</v>
      </c>
      <c r="K458" s="43">
        <v>41801</v>
      </c>
      <c r="L458" s="44" t="s">
        <v>533</v>
      </c>
      <c r="M458" s="133"/>
      <c r="N458" s="46" t="s">
        <v>119</v>
      </c>
      <c r="O458" s="45">
        <v>2014</v>
      </c>
      <c r="P458" s="47"/>
      <c r="Q458" s="48"/>
      <c r="R458" s="48"/>
      <c r="S458" s="48"/>
      <c r="T458" s="49"/>
      <c r="U458" s="50"/>
      <c r="V458" s="51"/>
      <c r="W458" s="410"/>
    </row>
    <row r="459" spans="2:23">
      <c r="B459" s="57" t="s">
        <v>108</v>
      </c>
      <c r="C459" s="58" t="s">
        <v>1573</v>
      </c>
      <c r="D459" s="59" t="s">
        <v>1574</v>
      </c>
      <c r="E459" s="60" t="s">
        <v>474</v>
      </c>
      <c r="F459" s="61">
        <v>1</v>
      </c>
      <c r="G459" s="62" t="s">
        <v>526</v>
      </c>
      <c r="H459" s="63">
        <v>2.3263888888888891E-3</v>
      </c>
      <c r="I459" s="137" t="s">
        <v>527</v>
      </c>
      <c r="J459" s="140" t="s">
        <v>119</v>
      </c>
      <c r="K459" s="64">
        <v>41696</v>
      </c>
      <c r="L459" s="65" t="s">
        <v>533</v>
      </c>
      <c r="M459" s="134"/>
      <c r="N459" s="67" t="s">
        <v>119</v>
      </c>
      <c r="O459" s="66">
        <v>2014</v>
      </c>
      <c r="P459" s="68"/>
      <c r="Q459" s="69"/>
      <c r="R459" s="69"/>
      <c r="S459" s="69"/>
      <c r="T459" s="70"/>
      <c r="U459" s="71"/>
      <c r="V459" s="407"/>
      <c r="W459" s="410" t="s">
        <v>1497</v>
      </c>
    </row>
    <row r="460" spans="2:23">
      <c r="B460" s="36" t="s">
        <v>108</v>
      </c>
      <c r="C460" s="37" t="s">
        <v>1573</v>
      </c>
      <c r="D460" s="38" t="s">
        <v>1574</v>
      </c>
      <c r="E460" s="39" t="s">
        <v>474</v>
      </c>
      <c r="F460" s="40">
        <v>2</v>
      </c>
      <c r="G460" s="41" t="s">
        <v>528</v>
      </c>
      <c r="H460" s="42">
        <v>2.4652777777777776E-3</v>
      </c>
      <c r="I460" s="136" t="s">
        <v>527</v>
      </c>
      <c r="J460" s="139" t="s">
        <v>119</v>
      </c>
      <c r="K460" s="43">
        <v>41696</v>
      </c>
      <c r="L460" s="44" t="s">
        <v>533</v>
      </c>
      <c r="M460" s="133"/>
      <c r="N460" s="46" t="s">
        <v>119</v>
      </c>
      <c r="O460" s="45">
        <v>2014</v>
      </c>
      <c r="P460" s="47"/>
      <c r="Q460" s="48"/>
      <c r="R460" s="48"/>
      <c r="S460" s="48"/>
      <c r="T460" s="49"/>
      <c r="U460" s="50"/>
      <c r="V460" s="51"/>
      <c r="W460" s="410"/>
    </row>
    <row r="461" spans="2:23">
      <c r="B461" s="36" t="s">
        <v>108</v>
      </c>
      <c r="C461" s="37" t="s">
        <v>1573</v>
      </c>
      <c r="D461" s="38" t="s">
        <v>1574</v>
      </c>
      <c r="E461" s="39" t="s">
        <v>474</v>
      </c>
      <c r="F461" s="40">
        <v>3</v>
      </c>
      <c r="G461" s="41" t="s">
        <v>529</v>
      </c>
      <c r="H461" s="42">
        <v>3.3564814814814811E-3</v>
      </c>
      <c r="I461" s="136" t="s">
        <v>527</v>
      </c>
      <c r="J461" s="139" t="s">
        <v>119</v>
      </c>
      <c r="K461" s="43">
        <v>41696</v>
      </c>
      <c r="L461" s="44" t="s">
        <v>533</v>
      </c>
      <c r="M461" s="133"/>
      <c r="N461" s="46" t="s">
        <v>119</v>
      </c>
      <c r="O461" s="45">
        <v>2014</v>
      </c>
      <c r="P461" s="47"/>
      <c r="Q461" s="48"/>
      <c r="R461" s="48"/>
      <c r="S461" s="48"/>
      <c r="T461" s="49"/>
      <c r="U461" s="50"/>
      <c r="V461" s="51"/>
      <c r="W461" s="410"/>
    </row>
    <row r="462" spans="2:23">
      <c r="B462" s="36" t="s">
        <v>108</v>
      </c>
      <c r="C462" s="37" t="s">
        <v>1573</v>
      </c>
      <c r="D462" s="38" t="s">
        <v>1574</v>
      </c>
      <c r="E462" s="39" t="s">
        <v>474</v>
      </c>
      <c r="F462" s="40">
        <v>4</v>
      </c>
      <c r="G462" s="41" t="s">
        <v>530</v>
      </c>
      <c r="H462" s="42">
        <v>2.3263888888888891E-3</v>
      </c>
      <c r="I462" s="136" t="s">
        <v>527</v>
      </c>
      <c r="J462" s="139" t="s">
        <v>119</v>
      </c>
      <c r="K462" s="43">
        <v>41696</v>
      </c>
      <c r="L462" s="44" t="s">
        <v>533</v>
      </c>
      <c r="M462" s="133"/>
      <c r="N462" s="46" t="s">
        <v>119</v>
      </c>
      <c r="O462" s="45">
        <v>2014</v>
      </c>
      <c r="P462" s="47"/>
      <c r="Q462" s="48"/>
      <c r="R462" s="48"/>
      <c r="S462" s="48"/>
      <c r="T462" s="49"/>
      <c r="U462" s="50"/>
      <c r="V462" s="51"/>
      <c r="W462" s="410"/>
    </row>
    <row r="463" spans="2:23">
      <c r="B463" s="36" t="s">
        <v>108</v>
      </c>
      <c r="C463" s="37" t="s">
        <v>1573</v>
      </c>
      <c r="D463" s="38" t="s">
        <v>1574</v>
      </c>
      <c r="E463" s="39" t="s">
        <v>474</v>
      </c>
      <c r="F463" s="40">
        <v>5</v>
      </c>
      <c r="G463" s="41" t="s">
        <v>531</v>
      </c>
      <c r="H463" s="42">
        <v>2.476851851851852E-3</v>
      </c>
      <c r="I463" s="136" t="s">
        <v>527</v>
      </c>
      <c r="J463" s="139" t="s">
        <v>119</v>
      </c>
      <c r="K463" s="43">
        <v>41696</v>
      </c>
      <c r="L463" s="44" t="s">
        <v>533</v>
      </c>
      <c r="M463" s="133"/>
      <c r="N463" s="46" t="s">
        <v>119</v>
      </c>
      <c r="O463" s="45">
        <v>2014</v>
      </c>
      <c r="P463" s="47"/>
      <c r="Q463" s="48"/>
      <c r="R463" s="48"/>
      <c r="S463" s="48"/>
      <c r="T463" s="49"/>
      <c r="U463" s="50"/>
      <c r="V463" s="51"/>
      <c r="W463" s="410"/>
    </row>
    <row r="464" spans="2:23">
      <c r="B464" s="57" t="s">
        <v>108</v>
      </c>
      <c r="C464" s="58" t="s">
        <v>1575</v>
      </c>
      <c r="D464" s="59" t="s">
        <v>1576</v>
      </c>
      <c r="E464" s="60" t="s">
        <v>474</v>
      </c>
      <c r="F464" s="61">
        <v>1</v>
      </c>
      <c r="G464" s="62" t="s">
        <v>518</v>
      </c>
      <c r="H464" s="63">
        <v>2.9050925925925928E-3</v>
      </c>
      <c r="I464" s="137" t="s">
        <v>587</v>
      </c>
      <c r="J464" s="140" t="s">
        <v>119</v>
      </c>
      <c r="K464" s="64">
        <v>41409</v>
      </c>
      <c r="L464" s="65" t="s">
        <v>514</v>
      </c>
      <c r="M464" s="134"/>
      <c r="N464" s="67" t="s">
        <v>119</v>
      </c>
      <c r="O464" s="66">
        <v>2013</v>
      </c>
      <c r="P464" s="68">
        <f t="shared" ref="P464:P469" si="9">SUM(Q464:T464)</f>
        <v>7</v>
      </c>
      <c r="Q464" s="69">
        <v>1</v>
      </c>
      <c r="R464" s="69">
        <v>3</v>
      </c>
      <c r="S464" s="69">
        <v>2</v>
      </c>
      <c r="T464" s="70">
        <v>1</v>
      </c>
      <c r="U464" s="71"/>
      <c r="V464" s="407"/>
      <c r="W464" s="410" t="s">
        <v>1497</v>
      </c>
    </row>
    <row r="465" spans="2:23">
      <c r="B465" s="36" t="s">
        <v>108</v>
      </c>
      <c r="C465" s="37" t="s">
        <v>1575</v>
      </c>
      <c r="D465" s="38" t="s">
        <v>1576</v>
      </c>
      <c r="E465" s="39" t="s">
        <v>474</v>
      </c>
      <c r="F465" s="40">
        <v>2</v>
      </c>
      <c r="G465" s="41" t="s">
        <v>588</v>
      </c>
      <c r="H465" s="42">
        <v>2.488425925925926E-3</v>
      </c>
      <c r="I465" s="136" t="s">
        <v>587</v>
      </c>
      <c r="J465" s="139" t="s">
        <v>119</v>
      </c>
      <c r="K465" s="43">
        <v>41409</v>
      </c>
      <c r="L465" s="44" t="s">
        <v>514</v>
      </c>
      <c r="M465" s="133"/>
      <c r="N465" s="46" t="s">
        <v>119</v>
      </c>
      <c r="O465" s="45">
        <v>2013</v>
      </c>
      <c r="P465" s="47">
        <f t="shared" si="9"/>
        <v>6</v>
      </c>
      <c r="Q465" s="48">
        <v>1</v>
      </c>
      <c r="R465" s="48">
        <v>2</v>
      </c>
      <c r="S465" s="48">
        <v>1</v>
      </c>
      <c r="T465" s="49">
        <v>2</v>
      </c>
      <c r="U465" s="50"/>
      <c r="V465" s="51"/>
      <c r="W465" s="410"/>
    </row>
    <row r="466" spans="2:23">
      <c r="B466" s="36" t="s">
        <v>108</v>
      </c>
      <c r="C466" s="37" t="s">
        <v>1575</v>
      </c>
      <c r="D466" s="38" t="s">
        <v>1576</v>
      </c>
      <c r="E466" s="39" t="s">
        <v>474</v>
      </c>
      <c r="F466" s="40">
        <v>3</v>
      </c>
      <c r="G466" s="41" t="s">
        <v>589</v>
      </c>
      <c r="H466" s="42">
        <v>3.414351851851852E-3</v>
      </c>
      <c r="I466" s="136" t="s">
        <v>587</v>
      </c>
      <c r="J466" s="139" t="s">
        <v>119</v>
      </c>
      <c r="K466" s="43">
        <v>41409</v>
      </c>
      <c r="L466" s="44" t="s">
        <v>514</v>
      </c>
      <c r="M466" s="133"/>
      <c r="N466" s="46" t="s">
        <v>119</v>
      </c>
      <c r="O466" s="45">
        <v>2013</v>
      </c>
      <c r="P466" s="47">
        <f t="shared" si="9"/>
        <v>9</v>
      </c>
      <c r="Q466" s="48">
        <v>2</v>
      </c>
      <c r="R466" s="48">
        <v>2</v>
      </c>
      <c r="S466" s="48">
        <v>3</v>
      </c>
      <c r="T466" s="49">
        <v>2</v>
      </c>
      <c r="U466" s="50"/>
      <c r="V466" s="51"/>
      <c r="W466" s="410"/>
    </row>
    <row r="467" spans="2:23">
      <c r="B467" s="57" t="s">
        <v>108</v>
      </c>
      <c r="C467" s="58" t="s">
        <v>1577</v>
      </c>
      <c r="D467" s="59" t="s">
        <v>1578</v>
      </c>
      <c r="E467" s="60" t="s">
        <v>474</v>
      </c>
      <c r="F467" s="61">
        <v>1</v>
      </c>
      <c r="G467" s="62" t="s">
        <v>582</v>
      </c>
      <c r="H467" s="63">
        <v>3.0787037037037037E-3</v>
      </c>
      <c r="I467" s="137" t="s">
        <v>583</v>
      </c>
      <c r="J467" s="140" t="s">
        <v>119</v>
      </c>
      <c r="K467" s="64">
        <v>41358</v>
      </c>
      <c r="L467" s="65" t="s">
        <v>514</v>
      </c>
      <c r="M467" s="134"/>
      <c r="N467" s="67" t="s">
        <v>119</v>
      </c>
      <c r="O467" s="66">
        <v>2013</v>
      </c>
      <c r="P467" s="68">
        <f t="shared" si="9"/>
        <v>6</v>
      </c>
      <c r="Q467" s="69">
        <v>1</v>
      </c>
      <c r="R467" s="69">
        <v>2</v>
      </c>
      <c r="S467" s="69">
        <v>2</v>
      </c>
      <c r="T467" s="70">
        <v>1</v>
      </c>
      <c r="U467" s="71"/>
      <c r="V467" s="407"/>
      <c r="W467" s="410" t="s">
        <v>1497</v>
      </c>
    </row>
    <row r="468" spans="2:23">
      <c r="B468" s="36" t="s">
        <v>108</v>
      </c>
      <c r="C468" s="37" t="s">
        <v>1577</v>
      </c>
      <c r="D468" s="38" t="s">
        <v>1578</v>
      </c>
      <c r="E468" s="39" t="s">
        <v>474</v>
      </c>
      <c r="F468" s="40">
        <v>2</v>
      </c>
      <c r="G468" s="41" t="s">
        <v>584</v>
      </c>
      <c r="H468" s="42">
        <v>2.2337962962962962E-3</v>
      </c>
      <c r="I468" s="136" t="s">
        <v>583</v>
      </c>
      <c r="J468" s="139" t="s">
        <v>119</v>
      </c>
      <c r="K468" s="43">
        <v>41358</v>
      </c>
      <c r="L468" s="44" t="s">
        <v>514</v>
      </c>
      <c r="M468" s="133"/>
      <c r="N468" s="46" t="s">
        <v>119</v>
      </c>
      <c r="O468" s="45">
        <v>2013</v>
      </c>
      <c r="P468" s="47">
        <f t="shared" si="9"/>
        <v>10</v>
      </c>
      <c r="Q468" s="48">
        <v>2</v>
      </c>
      <c r="R468" s="48">
        <v>3</v>
      </c>
      <c r="S468" s="48">
        <v>3</v>
      </c>
      <c r="T468" s="49">
        <v>2</v>
      </c>
      <c r="U468" s="50"/>
      <c r="V468" s="51"/>
      <c r="W468" s="410"/>
    </row>
    <row r="469" spans="2:23">
      <c r="B469" s="36" t="s">
        <v>108</v>
      </c>
      <c r="C469" s="37" t="s">
        <v>1577</v>
      </c>
      <c r="D469" s="38" t="s">
        <v>1578</v>
      </c>
      <c r="E469" s="39" t="s">
        <v>474</v>
      </c>
      <c r="F469" s="40">
        <v>3</v>
      </c>
      <c r="G469" s="41" t="s">
        <v>585</v>
      </c>
      <c r="H469" s="42">
        <v>4.0162037037037041E-3</v>
      </c>
      <c r="I469" s="136" t="s">
        <v>583</v>
      </c>
      <c r="J469" s="139" t="s">
        <v>119</v>
      </c>
      <c r="K469" s="43">
        <v>41358</v>
      </c>
      <c r="L469" s="44" t="s">
        <v>514</v>
      </c>
      <c r="M469" s="133"/>
      <c r="N469" s="46" t="s">
        <v>119</v>
      </c>
      <c r="O469" s="45">
        <v>2013</v>
      </c>
      <c r="P469" s="47">
        <f t="shared" si="9"/>
        <v>14</v>
      </c>
      <c r="Q469" s="48">
        <v>3</v>
      </c>
      <c r="R469" s="48">
        <v>4</v>
      </c>
      <c r="S469" s="48">
        <v>3</v>
      </c>
      <c r="T469" s="49">
        <v>4</v>
      </c>
      <c r="U469" s="50"/>
      <c r="V469" s="51"/>
      <c r="W469" s="410"/>
    </row>
    <row r="470" spans="2:23">
      <c r="B470" s="36" t="s">
        <v>108</v>
      </c>
      <c r="C470" s="37" t="s">
        <v>1577</v>
      </c>
      <c r="D470" s="38" t="s">
        <v>1578</v>
      </c>
      <c r="E470" s="39" t="s">
        <v>474</v>
      </c>
      <c r="F470" s="40">
        <v>4</v>
      </c>
      <c r="G470" s="41" t="s">
        <v>586</v>
      </c>
      <c r="H470" s="42">
        <v>5.2083333333333333E-4</v>
      </c>
      <c r="I470" s="136" t="s">
        <v>583</v>
      </c>
      <c r="J470" s="139" t="s">
        <v>119</v>
      </c>
      <c r="K470" s="43">
        <v>41358</v>
      </c>
      <c r="L470" s="44" t="s">
        <v>514</v>
      </c>
      <c r="M470" s="133"/>
      <c r="N470" s="46" t="s">
        <v>119</v>
      </c>
      <c r="O470" s="45">
        <v>2013</v>
      </c>
      <c r="P470" s="47"/>
      <c r="Q470" s="48"/>
      <c r="R470" s="48"/>
      <c r="S470" s="48"/>
      <c r="T470" s="49"/>
      <c r="U470" s="50"/>
      <c r="V470" s="51"/>
      <c r="W470" s="410"/>
    </row>
    <row r="471" spans="2:23">
      <c r="B471" s="57" t="s">
        <v>108</v>
      </c>
      <c r="C471" s="58" t="s">
        <v>1579</v>
      </c>
      <c r="D471" s="59" t="s">
        <v>1580</v>
      </c>
      <c r="E471" s="60" t="s">
        <v>474</v>
      </c>
      <c r="F471" s="61">
        <v>1</v>
      </c>
      <c r="G471" s="62" t="s">
        <v>516</v>
      </c>
      <c r="H471" s="63">
        <v>2.3148148148148151E-3</v>
      </c>
      <c r="I471" s="137" t="s">
        <v>580</v>
      </c>
      <c r="J471" s="140" t="s">
        <v>119</v>
      </c>
      <c r="K471" s="64">
        <v>41304</v>
      </c>
      <c r="L471" s="65" t="s">
        <v>514</v>
      </c>
      <c r="M471" s="134"/>
      <c r="N471" s="67" t="s">
        <v>119</v>
      </c>
      <c r="O471" s="66">
        <v>2013</v>
      </c>
      <c r="P471" s="68">
        <f>SUM(Q471:T471)</f>
        <v>12</v>
      </c>
      <c r="Q471" s="69">
        <v>3</v>
      </c>
      <c r="R471" s="69">
        <v>4</v>
      </c>
      <c r="S471" s="69">
        <v>2</v>
      </c>
      <c r="T471" s="70">
        <v>3</v>
      </c>
      <c r="U471" s="71"/>
      <c r="V471" s="407"/>
      <c r="W471" s="410" t="s">
        <v>1497</v>
      </c>
    </row>
    <row r="472" spans="2:23">
      <c r="B472" s="36" t="s">
        <v>108</v>
      </c>
      <c r="C472" s="37" t="s">
        <v>1579</v>
      </c>
      <c r="D472" s="38" t="s">
        <v>1580</v>
      </c>
      <c r="E472" s="39" t="s">
        <v>474</v>
      </c>
      <c r="F472" s="40">
        <v>2</v>
      </c>
      <c r="G472" s="41" t="s">
        <v>523</v>
      </c>
      <c r="H472" s="42">
        <v>2.8356481481481479E-3</v>
      </c>
      <c r="I472" s="136" t="s">
        <v>580</v>
      </c>
      <c r="J472" s="139" t="s">
        <v>119</v>
      </c>
      <c r="K472" s="43">
        <v>41304</v>
      </c>
      <c r="L472" s="44" t="s">
        <v>514</v>
      </c>
      <c r="M472" s="133"/>
      <c r="N472" s="46" t="s">
        <v>119</v>
      </c>
      <c r="O472" s="45">
        <v>2013</v>
      </c>
      <c r="P472" s="47">
        <f>SUM(Q472:T472)</f>
        <v>11</v>
      </c>
      <c r="Q472" s="48">
        <v>1</v>
      </c>
      <c r="R472" s="48">
        <v>4</v>
      </c>
      <c r="S472" s="48">
        <v>3</v>
      </c>
      <c r="T472" s="49">
        <v>3</v>
      </c>
      <c r="U472" s="50"/>
      <c r="V472" s="51"/>
      <c r="W472" s="410"/>
    </row>
    <row r="473" spans="2:23">
      <c r="B473" s="36" t="s">
        <v>108</v>
      </c>
      <c r="C473" s="37" t="s">
        <v>1579</v>
      </c>
      <c r="D473" s="38" t="s">
        <v>1580</v>
      </c>
      <c r="E473" s="39" t="s">
        <v>474</v>
      </c>
      <c r="F473" s="40">
        <v>3</v>
      </c>
      <c r="G473" s="41" t="s">
        <v>581</v>
      </c>
      <c r="H473" s="42">
        <v>3.6574074074074074E-3</v>
      </c>
      <c r="I473" s="136" t="s">
        <v>580</v>
      </c>
      <c r="J473" s="139" t="s">
        <v>119</v>
      </c>
      <c r="K473" s="43">
        <v>41304</v>
      </c>
      <c r="L473" s="44" t="s">
        <v>514</v>
      </c>
      <c r="M473" s="133"/>
      <c r="N473" s="46" t="s">
        <v>119</v>
      </c>
      <c r="O473" s="45">
        <v>2013</v>
      </c>
      <c r="P473" s="47">
        <f>SUM(Q473:T473)</f>
        <v>9</v>
      </c>
      <c r="Q473" s="48">
        <v>2</v>
      </c>
      <c r="R473" s="48">
        <v>2</v>
      </c>
      <c r="S473" s="48">
        <v>3</v>
      </c>
      <c r="T473" s="49">
        <v>2</v>
      </c>
      <c r="U473" s="50"/>
      <c r="V473" s="51"/>
      <c r="W473" s="410"/>
    </row>
    <row r="474" spans="2:23">
      <c r="B474" s="27" t="s">
        <v>108</v>
      </c>
      <c r="C474" s="20" t="s">
        <v>1581</v>
      </c>
      <c r="D474" s="22" t="s">
        <v>1582</v>
      </c>
      <c r="E474" s="28" t="s">
        <v>474</v>
      </c>
      <c r="F474" s="16">
        <v>1</v>
      </c>
      <c r="G474" s="21" t="s">
        <v>578</v>
      </c>
      <c r="H474" s="23">
        <v>7.6388888888888893E-4</v>
      </c>
      <c r="I474" s="138" t="s">
        <v>579</v>
      </c>
      <c r="J474" s="141" t="s">
        <v>119</v>
      </c>
      <c r="K474" s="19">
        <v>41250</v>
      </c>
      <c r="L474" s="24" t="s">
        <v>501</v>
      </c>
      <c r="M474" s="135"/>
      <c r="N474" s="25" t="s">
        <v>119</v>
      </c>
      <c r="O474" s="17">
        <v>2012</v>
      </c>
      <c r="P474" s="29"/>
      <c r="Q474" s="18"/>
      <c r="R474" s="18"/>
      <c r="S474" s="18"/>
      <c r="T474" s="26"/>
      <c r="U474" s="30"/>
      <c r="V474" s="409"/>
      <c r="W474" s="410" t="s">
        <v>1497</v>
      </c>
    </row>
    <row r="475" spans="2:23">
      <c r="B475" s="27" t="s">
        <v>18</v>
      </c>
      <c r="C475" s="20" t="s">
        <v>573</v>
      </c>
      <c r="D475" s="22" t="s">
        <v>574</v>
      </c>
      <c r="E475" s="28" t="s">
        <v>474</v>
      </c>
      <c r="F475" s="16">
        <v>1</v>
      </c>
      <c r="G475" s="21" t="s">
        <v>575</v>
      </c>
      <c r="H475" s="23">
        <v>0.1361111111111111</v>
      </c>
      <c r="I475" s="138" t="s">
        <v>576</v>
      </c>
      <c r="J475" s="141" t="s">
        <v>112</v>
      </c>
      <c r="K475" s="19">
        <v>41010</v>
      </c>
      <c r="L475" s="24" t="s">
        <v>577</v>
      </c>
      <c r="M475" s="135" t="s">
        <v>474</v>
      </c>
      <c r="N475" s="25" t="s">
        <v>109</v>
      </c>
      <c r="O475" s="17">
        <v>2012</v>
      </c>
      <c r="P475" s="29"/>
      <c r="Q475" s="18"/>
      <c r="R475" s="18"/>
      <c r="S475" s="18"/>
      <c r="T475" s="26"/>
      <c r="U475" s="30"/>
      <c r="V475" s="409"/>
      <c r="W475" s="410" t="s">
        <v>1497</v>
      </c>
    </row>
    <row r="476" spans="2:23">
      <c r="B476" s="57" t="s">
        <v>18</v>
      </c>
      <c r="C476" s="58" t="s">
        <v>568</v>
      </c>
      <c r="D476" s="59" t="s">
        <v>569</v>
      </c>
      <c r="E476" s="60" t="s">
        <v>474</v>
      </c>
      <c r="F476" s="61">
        <v>1</v>
      </c>
      <c r="G476" s="62" t="s">
        <v>506</v>
      </c>
      <c r="H476" s="63">
        <v>0.16041666666666668</v>
      </c>
      <c r="I476" s="137" t="s">
        <v>570</v>
      </c>
      <c r="J476" s="140" t="s">
        <v>119</v>
      </c>
      <c r="K476" s="64">
        <v>40919</v>
      </c>
      <c r="L476" s="65" t="s">
        <v>501</v>
      </c>
      <c r="M476" s="134" t="s">
        <v>474</v>
      </c>
      <c r="N476" s="67" t="s">
        <v>109</v>
      </c>
      <c r="O476" s="66">
        <v>2012</v>
      </c>
      <c r="P476" s="68">
        <f t="shared" ref="P476:P481" si="10">SUM(Q476:T476)</f>
        <v>9</v>
      </c>
      <c r="Q476" s="69">
        <v>2</v>
      </c>
      <c r="R476" s="69">
        <v>2</v>
      </c>
      <c r="S476" s="69">
        <v>3</v>
      </c>
      <c r="T476" s="70">
        <v>2</v>
      </c>
      <c r="U476" s="71"/>
      <c r="V476" s="407"/>
      <c r="W476" s="410" t="s">
        <v>1497</v>
      </c>
    </row>
    <row r="477" spans="2:23">
      <c r="B477" s="36" t="s">
        <v>18</v>
      </c>
      <c r="C477" s="37" t="s">
        <v>568</v>
      </c>
      <c r="D477" s="38" t="s">
        <v>569</v>
      </c>
      <c r="E477" s="39" t="s">
        <v>474</v>
      </c>
      <c r="F477" s="40">
        <v>2</v>
      </c>
      <c r="G477" s="41" t="s">
        <v>571</v>
      </c>
      <c r="H477" s="42">
        <v>0.17500000000000002</v>
      </c>
      <c r="I477" s="136" t="s">
        <v>570</v>
      </c>
      <c r="J477" s="139" t="s">
        <v>119</v>
      </c>
      <c r="K477" s="43">
        <v>40919</v>
      </c>
      <c r="L477" s="44" t="s">
        <v>501</v>
      </c>
      <c r="M477" s="133" t="s">
        <v>474</v>
      </c>
      <c r="N477" s="46" t="s">
        <v>109</v>
      </c>
      <c r="O477" s="45">
        <v>2012</v>
      </c>
      <c r="P477" s="47">
        <f t="shared" si="10"/>
        <v>9</v>
      </c>
      <c r="Q477" s="48">
        <v>2</v>
      </c>
      <c r="R477" s="48">
        <v>3</v>
      </c>
      <c r="S477" s="48">
        <v>3</v>
      </c>
      <c r="T477" s="49">
        <v>1</v>
      </c>
      <c r="U477" s="50"/>
      <c r="V477" s="51"/>
      <c r="W477" s="410"/>
    </row>
    <row r="478" spans="2:23">
      <c r="B478" s="36" t="s">
        <v>18</v>
      </c>
      <c r="C478" s="37" t="s">
        <v>568</v>
      </c>
      <c r="D478" s="38" t="s">
        <v>569</v>
      </c>
      <c r="E478" s="39" t="s">
        <v>474</v>
      </c>
      <c r="F478" s="40">
        <v>3</v>
      </c>
      <c r="G478" s="41" t="s">
        <v>572</v>
      </c>
      <c r="H478" s="42">
        <v>0.18333333333333335</v>
      </c>
      <c r="I478" s="136" t="s">
        <v>570</v>
      </c>
      <c r="J478" s="139" t="s">
        <v>119</v>
      </c>
      <c r="K478" s="43">
        <v>40919</v>
      </c>
      <c r="L478" s="44" t="s">
        <v>501</v>
      </c>
      <c r="M478" s="133" t="s">
        <v>474</v>
      </c>
      <c r="N478" s="46" t="s">
        <v>109</v>
      </c>
      <c r="O478" s="45">
        <v>2012</v>
      </c>
      <c r="P478" s="47">
        <f t="shared" si="10"/>
        <v>7</v>
      </c>
      <c r="Q478" s="48">
        <v>2</v>
      </c>
      <c r="R478" s="48">
        <v>2</v>
      </c>
      <c r="S478" s="48">
        <v>2</v>
      </c>
      <c r="T478" s="49">
        <v>1</v>
      </c>
      <c r="U478" s="50"/>
      <c r="V478" s="51"/>
      <c r="W478" s="410"/>
    </row>
    <row r="479" spans="2:23">
      <c r="B479" s="57" t="s">
        <v>108</v>
      </c>
      <c r="C479" s="58" t="s">
        <v>1583</v>
      </c>
      <c r="D479" s="59" t="s">
        <v>1584</v>
      </c>
      <c r="E479" s="60" t="s">
        <v>474</v>
      </c>
      <c r="F479" s="61">
        <v>1</v>
      </c>
      <c r="G479" s="62" t="s">
        <v>564</v>
      </c>
      <c r="H479" s="63">
        <v>2.9398148148148148E-3</v>
      </c>
      <c r="I479" s="137" t="s">
        <v>565</v>
      </c>
      <c r="J479" s="140" t="s">
        <v>119</v>
      </c>
      <c r="K479" s="64">
        <v>40918</v>
      </c>
      <c r="L479" s="65" t="s">
        <v>501</v>
      </c>
      <c r="M479" s="134"/>
      <c r="N479" s="67" t="s">
        <v>119</v>
      </c>
      <c r="O479" s="66">
        <v>2012</v>
      </c>
      <c r="P479" s="68">
        <f t="shared" si="10"/>
        <v>10</v>
      </c>
      <c r="Q479" s="69">
        <v>2</v>
      </c>
      <c r="R479" s="69">
        <v>3</v>
      </c>
      <c r="S479" s="69">
        <v>2</v>
      </c>
      <c r="T479" s="70">
        <v>3</v>
      </c>
      <c r="U479" s="71"/>
      <c r="V479" s="407"/>
      <c r="W479" s="410" t="s">
        <v>1497</v>
      </c>
    </row>
    <row r="480" spans="2:23">
      <c r="B480" s="36" t="s">
        <v>108</v>
      </c>
      <c r="C480" s="37" t="s">
        <v>1583</v>
      </c>
      <c r="D480" s="38" t="s">
        <v>1584</v>
      </c>
      <c r="E480" s="39" t="s">
        <v>474</v>
      </c>
      <c r="F480" s="40">
        <v>2</v>
      </c>
      <c r="G480" s="41" t="s">
        <v>566</v>
      </c>
      <c r="H480" s="42"/>
      <c r="I480" s="136" t="s">
        <v>565</v>
      </c>
      <c r="J480" s="139" t="s">
        <v>119</v>
      </c>
      <c r="K480" s="43">
        <v>40918</v>
      </c>
      <c r="L480" s="44" t="s">
        <v>501</v>
      </c>
      <c r="M480" s="133"/>
      <c r="N480" s="46" t="s">
        <v>119</v>
      </c>
      <c r="O480" s="45">
        <v>2012</v>
      </c>
      <c r="P480" s="47">
        <f t="shared" si="10"/>
        <v>12</v>
      </c>
      <c r="Q480" s="48">
        <v>3</v>
      </c>
      <c r="R480" s="48">
        <v>2</v>
      </c>
      <c r="S480" s="48">
        <v>4</v>
      </c>
      <c r="T480" s="49">
        <v>3</v>
      </c>
      <c r="U480" s="50"/>
      <c r="V480" s="51"/>
      <c r="W480" s="410"/>
    </row>
    <row r="481" spans="2:23">
      <c r="B481" s="36" t="s">
        <v>108</v>
      </c>
      <c r="C481" s="37" t="s">
        <v>1583</v>
      </c>
      <c r="D481" s="38" t="s">
        <v>1584</v>
      </c>
      <c r="E481" s="39" t="s">
        <v>474</v>
      </c>
      <c r="F481" s="40">
        <v>3</v>
      </c>
      <c r="G481" s="41" t="s">
        <v>567</v>
      </c>
      <c r="H481" s="42"/>
      <c r="I481" s="136" t="s">
        <v>565</v>
      </c>
      <c r="J481" s="139" t="s">
        <v>119</v>
      </c>
      <c r="K481" s="43">
        <v>40918</v>
      </c>
      <c r="L481" s="44" t="s">
        <v>501</v>
      </c>
      <c r="M481" s="133"/>
      <c r="N481" s="46" t="s">
        <v>119</v>
      </c>
      <c r="O481" s="45">
        <v>2012</v>
      </c>
      <c r="P481" s="47">
        <f t="shared" si="10"/>
        <v>8</v>
      </c>
      <c r="Q481" s="48">
        <v>2</v>
      </c>
      <c r="R481" s="48">
        <v>1</v>
      </c>
      <c r="S481" s="48">
        <v>3</v>
      </c>
      <c r="T481" s="49">
        <v>2</v>
      </c>
      <c r="U481" s="50"/>
      <c r="V481" s="51"/>
      <c r="W481" s="410"/>
    </row>
    <row r="482" spans="2:23" ht="13.5" thickBot="1">
      <c r="B482" s="36" t="s">
        <v>108</v>
      </c>
      <c r="C482" s="37" t="s">
        <v>1583</v>
      </c>
      <c r="D482" s="38" t="s">
        <v>1584</v>
      </c>
      <c r="E482" s="39" t="s">
        <v>474</v>
      </c>
      <c r="F482" s="40">
        <v>4</v>
      </c>
      <c r="G482" s="41" t="s">
        <v>503</v>
      </c>
      <c r="H482" s="42"/>
      <c r="I482" s="136" t="s">
        <v>565</v>
      </c>
      <c r="J482" s="139" t="s">
        <v>119</v>
      </c>
      <c r="K482" s="43">
        <v>40918</v>
      </c>
      <c r="L482" s="44" t="s">
        <v>501</v>
      </c>
      <c r="M482" s="133"/>
      <c r="N482" s="46" t="s">
        <v>119</v>
      </c>
      <c r="O482" s="45">
        <v>2012</v>
      </c>
      <c r="P482" s="47"/>
      <c r="Q482" s="48"/>
      <c r="R482" s="48"/>
      <c r="S482" s="48"/>
      <c r="T482" s="49"/>
      <c r="U482" s="50"/>
      <c r="V482" s="51"/>
      <c r="W482" s="410"/>
    </row>
    <row r="483" spans="2:23">
      <c r="B483" s="389" t="s">
        <v>39</v>
      </c>
      <c r="C483" s="390"/>
      <c r="D483" s="391"/>
      <c r="E483" s="392" t="s">
        <v>474</v>
      </c>
      <c r="F483" s="393"/>
      <c r="G483" s="394" t="s">
        <v>503</v>
      </c>
      <c r="H483" s="395">
        <v>2.8009259259259259E-3</v>
      </c>
      <c r="I483" s="396" t="s">
        <v>563</v>
      </c>
      <c r="J483" s="397" t="s">
        <v>109</v>
      </c>
      <c r="K483" s="398">
        <v>40744</v>
      </c>
      <c r="L483" s="399"/>
      <c r="M483" s="400" t="s">
        <v>474</v>
      </c>
      <c r="N483" s="401" t="s">
        <v>109</v>
      </c>
      <c r="O483" s="402">
        <v>2011</v>
      </c>
      <c r="P483" s="403"/>
      <c r="Q483" s="404"/>
      <c r="R483" s="404"/>
      <c r="S483" s="404"/>
      <c r="T483" s="405"/>
      <c r="U483" s="406"/>
      <c r="V483" s="408"/>
      <c r="W483" s="410" t="s">
        <v>1498</v>
      </c>
    </row>
    <row r="484" spans="2:23">
      <c r="B484" s="57" t="s">
        <v>39</v>
      </c>
      <c r="C484" s="58"/>
      <c r="D484" s="59"/>
      <c r="E484" s="60" t="s">
        <v>475</v>
      </c>
      <c r="F484" s="61"/>
      <c r="G484" s="62" t="s">
        <v>476</v>
      </c>
      <c r="H484" s="63">
        <v>2.4652777777777776E-3</v>
      </c>
      <c r="I484" s="137" t="s">
        <v>477</v>
      </c>
      <c r="J484" s="140" t="s">
        <v>109</v>
      </c>
      <c r="K484" s="64">
        <v>40702</v>
      </c>
      <c r="L484" s="65"/>
      <c r="M484" s="134" t="s">
        <v>475</v>
      </c>
      <c r="N484" s="67" t="s">
        <v>109</v>
      </c>
      <c r="O484" s="66">
        <v>2011</v>
      </c>
      <c r="P484" s="68">
        <f t="shared" ref="P484:P493" si="11">SUM(Q484:T484)</f>
        <v>8</v>
      </c>
      <c r="Q484" s="69">
        <v>3</v>
      </c>
      <c r="R484" s="69">
        <v>0</v>
      </c>
      <c r="S484" s="69">
        <v>3</v>
      </c>
      <c r="T484" s="70">
        <v>2</v>
      </c>
      <c r="U484" s="71"/>
      <c r="V484" s="407"/>
      <c r="W484" s="410" t="s">
        <v>1497</v>
      </c>
    </row>
    <row r="485" spans="2:23">
      <c r="B485" s="36" t="s">
        <v>39</v>
      </c>
      <c r="C485" s="37"/>
      <c r="D485" s="38"/>
      <c r="E485" s="39" t="s">
        <v>478</v>
      </c>
      <c r="F485" s="40"/>
      <c r="G485" s="41" t="s">
        <v>479</v>
      </c>
      <c r="H485" s="42">
        <v>2.2569444444444447E-3</v>
      </c>
      <c r="I485" s="136" t="s">
        <v>477</v>
      </c>
      <c r="J485" s="139" t="s">
        <v>109</v>
      </c>
      <c r="K485" s="43">
        <v>40702</v>
      </c>
      <c r="L485" s="44"/>
      <c r="M485" s="133" t="s">
        <v>478</v>
      </c>
      <c r="N485" s="46" t="s">
        <v>109</v>
      </c>
      <c r="O485" s="45">
        <v>2011</v>
      </c>
      <c r="P485" s="47">
        <f t="shared" si="11"/>
        <v>11</v>
      </c>
      <c r="Q485" s="48">
        <v>4</v>
      </c>
      <c r="R485" s="48">
        <v>0</v>
      </c>
      <c r="S485" s="48">
        <v>4</v>
      </c>
      <c r="T485" s="49">
        <v>3</v>
      </c>
      <c r="U485" s="50"/>
      <c r="V485" s="51"/>
      <c r="W485" s="410"/>
    </row>
    <row r="486" spans="2:23">
      <c r="B486" s="36" t="s">
        <v>39</v>
      </c>
      <c r="C486" s="37"/>
      <c r="D486" s="38"/>
      <c r="E486" s="39" t="s">
        <v>475</v>
      </c>
      <c r="F486" s="40"/>
      <c r="G486" s="41" t="s">
        <v>480</v>
      </c>
      <c r="H486" s="42">
        <v>2.4189814814814816E-3</v>
      </c>
      <c r="I486" s="136" t="s">
        <v>477</v>
      </c>
      <c r="J486" s="139" t="s">
        <v>109</v>
      </c>
      <c r="K486" s="43">
        <v>40702</v>
      </c>
      <c r="L486" s="44"/>
      <c r="M486" s="133" t="s">
        <v>475</v>
      </c>
      <c r="N486" s="46" t="s">
        <v>109</v>
      </c>
      <c r="O486" s="45">
        <v>2011</v>
      </c>
      <c r="P486" s="47">
        <f t="shared" si="11"/>
        <v>5</v>
      </c>
      <c r="Q486" s="48">
        <v>1</v>
      </c>
      <c r="R486" s="48">
        <v>0</v>
      </c>
      <c r="S486" s="48">
        <v>2</v>
      </c>
      <c r="T486" s="49">
        <v>2</v>
      </c>
      <c r="U486" s="50"/>
      <c r="V486" s="51"/>
      <c r="W486" s="410"/>
    </row>
    <row r="487" spans="2:23">
      <c r="B487" s="36" t="s">
        <v>39</v>
      </c>
      <c r="C487" s="37"/>
      <c r="D487" s="38"/>
      <c r="E487" s="39" t="s">
        <v>478</v>
      </c>
      <c r="F487" s="40"/>
      <c r="G487" s="41" t="s">
        <v>481</v>
      </c>
      <c r="H487" s="42">
        <v>2.4652777777777776E-3</v>
      </c>
      <c r="I487" s="136" t="s">
        <v>477</v>
      </c>
      <c r="J487" s="139" t="s">
        <v>109</v>
      </c>
      <c r="K487" s="43">
        <v>40702</v>
      </c>
      <c r="L487" s="44"/>
      <c r="M487" s="133" t="s">
        <v>478</v>
      </c>
      <c r="N487" s="46" t="s">
        <v>109</v>
      </c>
      <c r="O487" s="45">
        <v>2011</v>
      </c>
      <c r="P487" s="47">
        <f t="shared" si="11"/>
        <v>7</v>
      </c>
      <c r="Q487" s="48">
        <v>2</v>
      </c>
      <c r="R487" s="48">
        <v>0</v>
      </c>
      <c r="S487" s="48">
        <v>3</v>
      </c>
      <c r="T487" s="49">
        <v>2</v>
      </c>
      <c r="U487" s="50"/>
      <c r="V487" s="51"/>
      <c r="W487" s="410"/>
    </row>
    <row r="488" spans="2:23">
      <c r="B488" s="36" t="s">
        <v>39</v>
      </c>
      <c r="C488" s="37"/>
      <c r="D488" s="38"/>
      <c r="E488" s="39" t="s">
        <v>482</v>
      </c>
      <c r="F488" s="40"/>
      <c r="G488" s="41" t="s">
        <v>483</v>
      </c>
      <c r="H488" s="42">
        <v>1.8518518518518517E-3</v>
      </c>
      <c r="I488" s="136" t="s">
        <v>477</v>
      </c>
      <c r="J488" s="139" t="s">
        <v>109</v>
      </c>
      <c r="K488" s="43">
        <v>40702</v>
      </c>
      <c r="L488" s="44"/>
      <c r="M488" s="133" t="s">
        <v>482</v>
      </c>
      <c r="N488" s="46" t="s">
        <v>109</v>
      </c>
      <c r="O488" s="45">
        <v>2011</v>
      </c>
      <c r="P488" s="47">
        <f t="shared" si="11"/>
        <v>4</v>
      </c>
      <c r="Q488" s="48">
        <v>1</v>
      </c>
      <c r="R488" s="48">
        <v>0</v>
      </c>
      <c r="S488" s="48">
        <v>2</v>
      </c>
      <c r="T488" s="49">
        <v>1</v>
      </c>
      <c r="U488" s="50"/>
      <c r="V488" s="51"/>
      <c r="W488" s="410"/>
    </row>
    <row r="489" spans="2:23">
      <c r="B489" s="36" t="s">
        <v>39</v>
      </c>
      <c r="C489" s="37"/>
      <c r="D489" s="38"/>
      <c r="E489" s="39" t="s">
        <v>484</v>
      </c>
      <c r="F489" s="40"/>
      <c r="G489" s="41" t="s">
        <v>485</v>
      </c>
      <c r="H489" s="42">
        <v>2.2337962962962967E-3</v>
      </c>
      <c r="I489" s="136" t="s">
        <v>477</v>
      </c>
      <c r="J489" s="139" t="s">
        <v>109</v>
      </c>
      <c r="K489" s="43">
        <v>40702</v>
      </c>
      <c r="L489" s="44"/>
      <c r="M489" s="133" t="s">
        <v>484</v>
      </c>
      <c r="N489" s="46" t="s">
        <v>109</v>
      </c>
      <c r="O489" s="45">
        <v>2011</v>
      </c>
      <c r="P489" s="47">
        <f t="shared" si="11"/>
        <v>5</v>
      </c>
      <c r="Q489" s="48">
        <v>1</v>
      </c>
      <c r="R489" s="48">
        <v>0</v>
      </c>
      <c r="S489" s="48">
        <v>2</v>
      </c>
      <c r="T489" s="49">
        <v>2</v>
      </c>
      <c r="U489" s="50"/>
      <c r="V489" s="51"/>
      <c r="W489" s="410"/>
    </row>
    <row r="490" spans="2:23">
      <c r="B490" s="36" t="s">
        <v>39</v>
      </c>
      <c r="C490" s="37"/>
      <c r="D490" s="38"/>
      <c r="E490" s="39" t="s">
        <v>484</v>
      </c>
      <c r="F490" s="40"/>
      <c r="G490" s="41" t="s">
        <v>486</v>
      </c>
      <c r="H490" s="42">
        <v>2.1180555555555553E-3</v>
      </c>
      <c r="I490" s="136" t="s">
        <v>477</v>
      </c>
      <c r="J490" s="139" t="s">
        <v>109</v>
      </c>
      <c r="K490" s="43">
        <v>40702</v>
      </c>
      <c r="L490" s="44"/>
      <c r="M490" s="133" t="s">
        <v>484</v>
      </c>
      <c r="N490" s="46" t="s">
        <v>109</v>
      </c>
      <c r="O490" s="45">
        <v>2011</v>
      </c>
      <c r="P490" s="47">
        <f t="shared" si="11"/>
        <v>6</v>
      </c>
      <c r="Q490" s="48">
        <v>2</v>
      </c>
      <c r="R490" s="48">
        <v>0</v>
      </c>
      <c r="S490" s="48">
        <v>2</v>
      </c>
      <c r="T490" s="49">
        <v>2</v>
      </c>
      <c r="U490" s="50"/>
      <c r="V490" s="51"/>
      <c r="W490" s="410"/>
    </row>
    <row r="491" spans="2:23">
      <c r="B491" s="36" t="s">
        <v>39</v>
      </c>
      <c r="C491" s="37"/>
      <c r="D491" s="38"/>
      <c r="E491" s="39" t="s">
        <v>484</v>
      </c>
      <c r="F491" s="40"/>
      <c r="G491" s="41" t="s">
        <v>487</v>
      </c>
      <c r="H491" s="42">
        <v>2.6967592592592594E-3</v>
      </c>
      <c r="I491" s="136" t="s">
        <v>477</v>
      </c>
      <c r="J491" s="139" t="s">
        <v>109</v>
      </c>
      <c r="K491" s="43">
        <v>40702</v>
      </c>
      <c r="L491" s="44"/>
      <c r="M491" s="133" t="s">
        <v>484</v>
      </c>
      <c r="N491" s="46" t="s">
        <v>109</v>
      </c>
      <c r="O491" s="45">
        <v>2011</v>
      </c>
      <c r="P491" s="47">
        <f t="shared" si="11"/>
        <v>10</v>
      </c>
      <c r="Q491" s="48">
        <v>3</v>
      </c>
      <c r="R491" s="48">
        <v>0</v>
      </c>
      <c r="S491" s="48">
        <v>4</v>
      </c>
      <c r="T491" s="49">
        <v>3</v>
      </c>
      <c r="U491" s="50"/>
      <c r="V491" s="51"/>
      <c r="W491" s="410"/>
    </row>
    <row r="492" spans="2:23">
      <c r="B492" s="36" t="s">
        <v>39</v>
      </c>
      <c r="C492" s="37"/>
      <c r="D492" s="38"/>
      <c r="E492" s="39" t="s">
        <v>475</v>
      </c>
      <c r="F492" s="40"/>
      <c r="G492" s="41" t="s">
        <v>488</v>
      </c>
      <c r="H492" s="42">
        <v>2.4305555555555556E-3</v>
      </c>
      <c r="I492" s="136" t="s">
        <v>477</v>
      </c>
      <c r="J492" s="139" t="s">
        <v>109</v>
      </c>
      <c r="K492" s="43">
        <v>40702</v>
      </c>
      <c r="L492" s="44"/>
      <c r="M492" s="133" t="s">
        <v>475</v>
      </c>
      <c r="N492" s="46" t="s">
        <v>109</v>
      </c>
      <c r="O492" s="45">
        <v>2011</v>
      </c>
      <c r="P492" s="47">
        <f t="shared" si="11"/>
        <v>9</v>
      </c>
      <c r="Q492" s="48">
        <v>2</v>
      </c>
      <c r="R492" s="48">
        <v>0</v>
      </c>
      <c r="S492" s="48">
        <v>4</v>
      </c>
      <c r="T492" s="49">
        <v>3</v>
      </c>
      <c r="U492" s="50"/>
      <c r="V492" s="51"/>
      <c r="W492" s="410"/>
    </row>
    <row r="493" spans="2:23" ht="13.5" thickBot="1">
      <c r="B493" s="36" t="s">
        <v>39</v>
      </c>
      <c r="C493" s="37"/>
      <c r="D493" s="38"/>
      <c r="E493" s="39" t="s">
        <v>474</v>
      </c>
      <c r="F493" s="40"/>
      <c r="G493" s="41" t="s">
        <v>489</v>
      </c>
      <c r="H493" s="42">
        <v>5.0810185185185186E-3</v>
      </c>
      <c r="I493" s="136" t="s">
        <v>477</v>
      </c>
      <c r="J493" s="139" t="s">
        <v>109</v>
      </c>
      <c r="K493" s="43">
        <v>40702</v>
      </c>
      <c r="L493" s="44"/>
      <c r="M493" s="133" t="s">
        <v>474</v>
      </c>
      <c r="N493" s="46" t="s">
        <v>109</v>
      </c>
      <c r="O493" s="45">
        <v>2011</v>
      </c>
      <c r="P493" s="47">
        <f t="shared" si="11"/>
        <v>11</v>
      </c>
      <c r="Q493" s="48">
        <v>4</v>
      </c>
      <c r="R493" s="48">
        <v>0</v>
      </c>
      <c r="S493" s="48">
        <v>4</v>
      </c>
      <c r="T493" s="49">
        <v>3</v>
      </c>
      <c r="U493" s="50"/>
      <c r="V493" s="51"/>
      <c r="W493" s="410"/>
    </row>
    <row r="494" spans="2:23" customFormat="1">
      <c r="B494" s="10"/>
      <c r="C494" s="10"/>
      <c r="D494" s="10"/>
      <c r="E494" s="10"/>
      <c r="F494" s="10"/>
      <c r="G494" s="10"/>
      <c r="H494" s="10"/>
      <c r="I494" s="10"/>
      <c r="J494" s="10"/>
      <c r="K494" s="10"/>
      <c r="L494" s="10"/>
      <c r="M494" s="10"/>
      <c r="N494" s="10"/>
      <c r="O494" s="10"/>
      <c r="P494" s="10"/>
      <c r="Q494" s="10"/>
      <c r="R494" s="10"/>
      <c r="S494" s="10"/>
      <c r="T494" s="10"/>
      <c r="U494" s="10"/>
      <c r="V494" s="10"/>
      <c r="W494" s="325" t="s">
        <v>1496</v>
      </c>
    </row>
    <row r="495" spans="2:23" customFormat="1" ht="26.25">
      <c r="B495" s="3"/>
      <c r="C495" s="3"/>
      <c r="D495" s="3"/>
      <c r="E495" s="388" t="s">
        <v>641</v>
      </c>
      <c r="F495" s="3"/>
      <c r="G495" s="3"/>
      <c r="H495" s="3"/>
      <c r="I495" s="3"/>
      <c r="J495" s="3"/>
      <c r="K495" s="3"/>
      <c r="L495" s="3"/>
      <c r="M495" s="3"/>
      <c r="N495" s="3"/>
      <c r="O495" s="3"/>
      <c r="P495" s="3"/>
      <c r="Q495" s="3"/>
      <c r="R495" s="3"/>
      <c r="S495" s="3"/>
      <c r="T495" s="3"/>
      <c r="U495" s="3"/>
      <c r="V495" s="3"/>
      <c r="W495" s="325" t="s">
        <v>1</v>
      </c>
    </row>
    <row r="496" spans="2:23" customFormat="1" ht="13.5" thickBot="1">
      <c r="B496" s="4"/>
      <c r="C496" s="4"/>
      <c r="D496" s="4"/>
      <c r="E496" s="4"/>
      <c r="F496" s="4"/>
      <c r="G496" s="4"/>
      <c r="H496" s="4"/>
      <c r="I496" s="4"/>
      <c r="J496" s="4"/>
      <c r="K496" s="4"/>
      <c r="L496" s="4"/>
      <c r="M496" s="4"/>
      <c r="N496" s="4"/>
      <c r="O496" s="4"/>
      <c r="P496" s="4"/>
      <c r="Q496" s="4"/>
      <c r="R496" s="4"/>
      <c r="S496" s="4"/>
      <c r="T496" s="4"/>
      <c r="U496" s="4"/>
      <c r="V496" s="4"/>
      <c r="W496" s="325" t="s">
        <v>1495</v>
      </c>
    </row>
    <row r="497" spans="2:23">
      <c r="B497" s="36" t="s">
        <v>18</v>
      </c>
      <c r="C497" s="37" t="s">
        <v>642</v>
      </c>
      <c r="D497" s="38" t="s">
        <v>643</v>
      </c>
      <c r="E497" s="39" t="s">
        <v>641</v>
      </c>
      <c r="F497" s="40">
        <v>1</v>
      </c>
      <c r="G497" s="41" t="s">
        <v>644</v>
      </c>
      <c r="H497" s="42">
        <v>3.2060185185185186E-3</v>
      </c>
      <c r="I497" s="136" t="s">
        <v>645</v>
      </c>
      <c r="J497" s="139" t="s">
        <v>20</v>
      </c>
      <c r="K497" s="43">
        <v>35430</v>
      </c>
      <c r="L497" s="44" t="s">
        <v>646</v>
      </c>
      <c r="M497" s="133" t="s">
        <v>641</v>
      </c>
      <c r="N497" s="46" t="s">
        <v>647</v>
      </c>
      <c r="O497" s="45">
        <v>1996</v>
      </c>
      <c r="P497" s="47">
        <f t="shared" ref="P497:P508" si="12">SUM(Q497:T497)</f>
        <v>11</v>
      </c>
      <c r="Q497" s="48">
        <v>4</v>
      </c>
      <c r="R497" s="48">
        <v>2</v>
      </c>
      <c r="S497" s="48">
        <v>3</v>
      </c>
      <c r="T497" s="49">
        <v>2</v>
      </c>
      <c r="U497" s="50"/>
      <c r="V497" s="51"/>
      <c r="W497" s="410" t="s">
        <v>1497</v>
      </c>
    </row>
    <row r="498" spans="2:23">
      <c r="B498" s="36" t="s">
        <v>18</v>
      </c>
      <c r="C498" s="37" t="s">
        <v>642</v>
      </c>
      <c r="D498" s="38" t="s">
        <v>643</v>
      </c>
      <c r="E498" s="39" t="s">
        <v>641</v>
      </c>
      <c r="F498" s="40">
        <v>2</v>
      </c>
      <c r="G498" s="41" t="s">
        <v>648</v>
      </c>
      <c r="H498" s="42">
        <v>4.4212962962962964E-3</v>
      </c>
      <c r="I498" s="136" t="s">
        <v>645</v>
      </c>
      <c r="J498" s="139" t="s">
        <v>20</v>
      </c>
      <c r="K498" s="43">
        <v>35430</v>
      </c>
      <c r="L498" s="44" t="s">
        <v>646</v>
      </c>
      <c r="M498" s="133" t="s">
        <v>641</v>
      </c>
      <c r="N498" s="46" t="s">
        <v>647</v>
      </c>
      <c r="O498" s="45">
        <v>1996</v>
      </c>
      <c r="P498" s="47">
        <f t="shared" si="12"/>
        <v>12</v>
      </c>
      <c r="Q498" s="48">
        <v>4</v>
      </c>
      <c r="R498" s="48">
        <v>2</v>
      </c>
      <c r="S498" s="48">
        <v>4</v>
      </c>
      <c r="T498" s="49">
        <v>2</v>
      </c>
      <c r="U498" s="50"/>
      <c r="V498" s="51"/>
      <c r="W498" s="410"/>
    </row>
    <row r="499" spans="2:23">
      <c r="B499" s="36" t="s">
        <v>18</v>
      </c>
      <c r="C499" s="37" t="s">
        <v>642</v>
      </c>
      <c r="D499" s="38" t="s">
        <v>643</v>
      </c>
      <c r="E499" s="39" t="s">
        <v>641</v>
      </c>
      <c r="F499" s="40">
        <v>3</v>
      </c>
      <c r="G499" s="41" t="s">
        <v>649</v>
      </c>
      <c r="H499" s="42">
        <v>4.1087962962962962E-3</v>
      </c>
      <c r="I499" s="136" t="s">
        <v>645</v>
      </c>
      <c r="J499" s="139" t="s">
        <v>20</v>
      </c>
      <c r="K499" s="43">
        <v>35430</v>
      </c>
      <c r="L499" s="44" t="s">
        <v>646</v>
      </c>
      <c r="M499" s="133" t="s">
        <v>641</v>
      </c>
      <c r="N499" s="46" t="s">
        <v>647</v>
      </c>
      <c r="O499" s="45">
        <v>1996</v>
      </c>
      <c r="P499" s="47">
        <f t="shared" si="12"/>
        <v>6</v>
      </c>
      <c r="Q499" s="48">
        <v>2</v>
      </c>
      <c r="R499" s="48">
        <v>1</v>
      </c>
      <c r="S499" s="48">
        <v>1</v>
      </c>
      <c r="T499" s="49">
        <v>2</v>
      </c>
      <c r="U499" s="50"/>
      <c r="V499" s="51"/>
      <c r="W499" s="410"/>
    </row>
    <row r="500" spans="2:23">
      <c r="B500" s="36" t="s">
        <v>18</v>
      </c>
      <c r="C500" s="37" t="s">
        <v>642</v>
      </c>
      <c r="D500" s="38" t="s">
        <v>643</v>
      </c>
      <c r="E500" s="39" t="s">
        <v>641</v>
      </c>
      <c r="F500" s="40">
        <v>4</v>
      </c>
      <c r="G500" s="41" t="s">
        <v>650</v>
      </c>
      <c r="H500" s="42">
        <v>3.5879629629629634E-3</v>
      </c>
      <c r="I500" s="136" t="s">
        <v>645</v>
      </c>
      <c r="J500" s="139" t="s">
        <v>20</v>
      </c>
      <c r="K500" s="43">
        <v>35430</v>
      </c>
      <c r="L500" s="44" t="s">
        <v>646</v>
      </c>
      <c r="M500" s="133" t="s">
        <v>641</v>
      </c>
      <c r="N500" s="46" t="s">
        <v>647</v>
      </c>
      <c r="O500" s="45">
        <v>1996</v>
      </c>
      <c r="P500" s="47">
        <f t="shared" si="12"/>
        <v>9</v>
      </c>
      <c r="Q500" s="48">
        <v>3</v>
      </c>
      <c r="R500" s="48">
        <v>2</v>
      </c>
      <c r="S500" s="48">
        <v>3</v>
      </c>
      <c r="T500" s="49">
        <v>1</v>
      </c>
      <c r="U500" s="50"/>
      <c r="V500" s="51"/>
      <c r="W500" s="410"/>
    </row>
    <row r="501" spans="2:23">
      <c r="B501" s="36" t="s">
        <v>18</v>
      </c>
      <c r="C501" s="37" t="s">
        <v>642</v>
      </c>
      <c r="D501" s="38" t="s">
        <v>643</v>
      </c>
      <c r="E501" s="39" t="s">
        <v>641</v>
      </c>
      <c r="F501" s="40">
        <v>5</v>
      </c>
      <c r="G501" s="41" t="s">
        <v>651</v>
      </c>
      <c r="H501" s="42">
        <v>3.8657407407407403E-3</v>
      </c>
      <c r="I501" s="136" t="s">
        <v>645</v>
      </c>
      <c r="J501" s="139" t="s">
        <v>20</v>
      </c>
      <c r="K501" s="43">
        <v>35430</v>
      </c>
      <c r="L501" s="44" t="s">
        <v>646</v>
      </c>
      <c r="M501" s="133" t="s">
        <v>641</v>
      </c>
      <c r="N501" s="46" t="s">
        <v>647</v>
      </c>
      <c r="O501" s="45">
        <v>1996</v>
      </c>
      <c r="P501" s="47">
        <f t="shared" si="12"/>
        <v>5</v>
      </c>
      <c r="Q501" s="48">
        <v>1</v>
      </c>
      <c r="R501" s="48">
        <v>2</v>
      </c>
      <c r="S501" s="48">
        <v>1</v>
      </c>
      <c r="T501" s="49">
        <v>1</v>
      </c>
      <c r="U501" s="50"/>
      <c r="V501" s="51"/>
      <c r="W501" s="410"/>
    </row>
    <row r="502" spans="2:23">
      <c r="B502" s="36" t="s">
        <v>18</v>
      </c>
      <c r="C502" s="37" t="s">
        <v>642</v>
      </c>
      <c r="D502" s="38" t="s">
        <v>643</v>
      </c>
      <c r="E502" s="39" t="s">
        <v>641</v>
      </c>
      <c r="F502" s="40">
        <v>6</v>
      </c>
      <c r="G502" s="41" t="s">
        <v>652</v>
      </c>
      <c r="H502" s="42">
        <v>3.8078703703703703E-3</v>
      </c>
      <c r="I502" s="136" t="s">
        <v>645</v>
      </c>
      <c r="J502" s="139" t="s">
        <v>20</v>
      </c>
      <c r="K502" s="43">
        <v>35430</v>
      </c>
      <c r="L502" s="44" t="s">
        <v>646</v>
      </c>
      <c r="M502" s="133" t="s">
        <v>641</v>
      </c>
      <c r="N502" s="46" t="s">
        <v>647</v>
      </c>
      <c r="O502" s="45">
        <v>1996</v>
      </c>
      <c r="P502" s="47">
        <f t="shared" si="12"/>
        <v>11</v>
      </c>
      <c r="Q502" s="48">
        <v>4</v>
      </c>
      <c r="R502" s="48">
        <v>2</v>
      </c>
      <c r="S502" s="48">
        <v>3</v>
      </c>
      <c r="T502" s="49">
        <v>2</v>
      </c>
      <c r="U502" s="50"/>
      <c r="V502" s="51"/>
      <c r="W502" s="410"/>
    </row>
    <row r="503" spans="2:23">
      <c r="B503" s="36" t="s">
        <v>18</v>
      </c>
      <c r="C503" s="37" t="s">
        <v>642</v>
      </c>
      <c r="D503" s="38" t="s">
        <v>643</v>
      </c>
      <c r="E503" s="39" t="s">
        <v>641</v>
      </c>
      <c r="F503" s="40">
        <v>7</v>
      </c>
      <c r="G503" s="41" t="s">
        <v>653</v>
      </c>
      <c r="H503" s="42">
        <v>3.2986111111111111E-3</v>
      </c>
      <c r="I503" s="136" t="s">
        <v>645</v>
      </c>
      <c r="J503" s="139" t="s">
        <v>20</v>
      </c>
      <c r="K503" s="43">
        <v>35430</v>
      </c>
      <c r="L503" s="44" t="s">
        <v>646</v>
      </c>
      <c r="M503" s="133" t="s">
        <v>641</v>
      </c>
      <c r="N503" s="46" t="s">
        <v>647</v>
      </c>
      <c r="O503" s="45">
        <v>1996</v>
      </c>
      <c r="P503" s="47">
        <f t="shared" si="12"/>
        <v>9</v>
      </c>
      <c r="Q503" s="48">
        <v>3</v>
      </c>
      <c r="R503" s="48">
        <v>2</v>
      </c>
      <c r="S503" s="48">
        <v>3</v>
      </c>
      <c r="T503" s="49">
        <v>1</v>
      </c>
      <c r="U503" s="50"/>
      <c r="V503" s="51"/>
      <c r="W503" s="410"/>
    </row>
    <row r="504" spans="2:23">
      <c r="B504" s="36" t="s">
        <v>18</v>
      </c>
      <c r="C504" s="37" t="s">
        <v>642</v>
      </c>
      <c r="D504" s="38" t="s">
        <v>643</v>
      </c>
      <c r="E504" s="39" t="s">
        <v>641</v>
      </c>
      <c r="F504" s="40">
        <v>8</v>
      </c>
      <c r="G504" s="41" t="s">
        <v>654</v>
      </c>
      <c r="H504" s="42">
        <v>2.9282407407407408E-3</v>
      </c>
      <c r="I504" s="136" t="s">
        <v>645</v>
      </c>
      <c r="J504" s="139" t="s">
        <v>20</v>
      </c>
      <c r="K504" s="43">
        <v>35430</v>
      </c>
      <c r="L504" s="44" t="s">
        <v>646</v>
      </c>
      <c r="M504" s="133" t="s">
        <v>641</v>
      </c>
      <c r="N504" s="46" t="s">
        <v>647</v>
      </c>
      <c r="O504" s="45">
        <v>1996</v>
      </c>
      <c r="P504" s="47">
        <f t="shared" si="12"/>
        <v>8</v>
      </c>
      <c r="Q504" s="48">
        <v>4</v>
      </c>
      <c r="R504" s="48">
        <v>1</v>
      </c>
      <c r="S504" s="48">
        <v>2</v>
      </c>
      <c r="T504" s="49">
        <v>1</v>
      </c>
      <c r="U504" s="50"/>
      <c r="V504" s="51"/>
      <c r="W504" s="410"/>
    </row>
    <row r="505" spans="2:23">
      <c r="B505" s="36" t="s">
        <v>18</v>
      </c>
      <c r="C505" s="37" t="s">
        <v>642</v>
      </c>
      <c r="D505" s="38" t="s">
        <v>643</v>
      </c>
      <c r="E505" s="39" t="s">
        <v>641</v>
      </c>
      <c r="F505" s="40">
        <v>9</v>
      </c>
      <c r="G505" s="41" t="s">
        <v>655</v>
      </c>
      <c r="H505" s="42">
        <v>1.5625000000000001E-3</v>
      </c>
      <c r="I505" s="136" t="s">
        <v>645</v>
      </c>
      <c r="J505" s="139" t="s">
        <v>20</v>
      </c>
      <c r="K505" s="43">
        <v>35430</v>
      </c>
      <c r="L505" s="44" t="s">
        <v>646</v>
      </c>
      <c r="M505" s="133" t="s">
        <v>641</v>
      </c>
      <c r="N505" s="46" t="s">
        <v>647</v>
      </c>
      <c r="O505" s="45">
        <v>1996</v>
      </c>
      <c r="P505" s="47">
        <f t="shared" si="12"/>
        <v>6</v>
      </c>
      <c r="Q505" s="48">
        <v>2</v>
      </c>
      <c r="R505" s="48">
        <v>1</v>
      </c>
      <c r="S505" s="48">
        <v>1</v>
      </c>
      <c r="T505" s="49">
        <v>2</v>
      </c>
      <c r="U505" s="50"/>
      <c r="V505" s="51"/>
      <c r="W505" s="410"/>
    </row>
    <row r="506" spans="2:23">
      <c r="B506" s="36" t="s">
        <v>18</v>
      </c>
      <c r="C506" s="37" t="s">
        <v>642</v>
      </c>
      <c r="D506" s="38" t="s">
        <v>643</v>
      </c>
      <c r="E506" s="39" t="s">
        <v>641</v>
      </c>
      <c r="F506" s="40">
        <v>10</v>
      </c>
      <c r="G506" s="41" t="s">
        <v>656</v>
      </c>
      <c r="H506" s="42">
        <v>9.0277777777777784E-4</v>
      </c>
      <c r="I506" s="136" t="s">
        <v>645</v>
      </c>
      <c r="J506" s="139" t="s">
        <v>20</v>
      </c>
      <c r="K506" s="43">
        <v>35430</v>
      </c>
      <c r="L506" s="44" t="s">
        <v>646</v>
      </c>
      <c r="M506" s="133" t="s">
        <v>641</v>
      </c>
      <c r="N506" s="46" t="s">
        <v>647</v>
      </c>
      <c r="O506" s="45">
        <v>1996</v>
      </c>
      <c r="P506" s="47">
        <f t="shared" si="12"/>
        <v>3</v>
      </c>
      <c r="Q506" s="48">
        <v>1</v>
      </c>
      <c r="R506" s="48">
        <v>0</v>
      </c>
      <c r="S506" s="48">
        <v>1</v>
      </c>
      <c r="T506" s="49">
        <v>1</v>
      </c>
      <c r="U506" s="50"/>
      <c r="V506" s="51"/>
      <c r="W506" s="410"/>
    </row>
    <row r="507" spans="2:23">
      <c r="B507" s="36" t="s">
        <v>18</v>
      </c>
      <c r="C507" s="37" t="s">
        <v>642</v>
      </c>
      <c r="D507" s="38" t="s">
        <v>643</v>
      </c>
      <c r="E507" s="39" t="s">
        <v>641</v>
      </c>
      <c r="F507" s="40">
        <v>11</v>
      </c>
      <c r="G507" s="41" t="s">
        <v>657</v>
      </c>
      <c r="H507" s="42">
        <v>2.2222222222222222E-3</v>
      </c>
      <c r="I507" s="136" t="s">
        <v>645</v>
      </c>
      <c r="J507" s="139" t="s">
        <v>20</v>
      </c>
      <c r="K507" s="43">
        <v>35430</v>
      </c>
      <c r="L507" s="44" t="s">
        <v>646</v>
      </c>
      <c r="M507" s="133" t="s">
        <v>641</v>
      </c>
      <c r="N507" s="46" t="s">
        <v>647</v>
      </c>
      <c r="O507" s="45">
        <v>1996</v>
      </c>
      <c r="P507" s="47">
        <f t="shared" si="12"/>
        <v>5</v>
      </c>
      <c r="Q507" s="48">
        <v>2</v>
      </c>
      <c r="R507" s="48">
        <v>1</v>
      </c>
      <c r="S507" s="48">
        <v>1</v>
      </c>
      <c r="T507" s="49">
        <v>1</v>
      </c>
      <c r="U507" s="50"/>
      <c r="V507" s="51"/>
      <c r="W507" s="410"/>
    </row>
    <row r="508" spans="2:23">
      <c r="B508" s="36" t="s">
        <v>18</v>
      </c>
      <c r="C508" s="37" t="s">
        <v>642</v>
      </c>
      <c r="D508" s="38" t="s">
        <v>643</v>
      </c>
      <c r="E508" s="39" t="s">
        <v>641</v>
      </c>
      <c r="F508" s="40">
        <v>12</v>
      </c>
      <c r="G508" s="41" t="s">
        <v>658</v>
      </c>
      <c r="H508" s="42">
        <v>1.7708333333333332E-3</v>
      </c>
      <c r="I508" s="136" t="s">
        <v>645</v>
      </c>
      <c r="J508" s="139" t="s">
        <v>20</v>
      </c>
      <c r="K508" s="43">
        <v>35430</v>
      </c>
      <c r="L508" s="44" t="s">
        <v>646</v>
      </c>
      <c r="M508" s="133" t="s">
        <v>641</v>
      </c>
      <c r="N508" s="46" t="s">
        <v>647</v>
      </c>
      <c r="O508" s="45">
        <v>1996</v>
      </c>
      <c r="P508" s="47">
        <f t="shared" si="12"/>
        <v>4</v>
      </c>
      <c r="Q508" s="48">
        <v>2</v>
      </c>
      <c r="R508" s="48">
        <v>0</v>
      </c>
      <c r="S508" s="48">
        <v>1</v>
      </c>
      <c r="T508" s="49">
        <v>1</v>
      </c>
      <c r="U508" s="50"/>
      <c r="V508" s="51"/>
      <c r="W508" s="410"/>
    </row>
    <row r="509" spans="2:23">
      <c r="B509" s="36" t="s">
        <v>18</v>
      </c>
      <c r="C509" s="37" t="s">
        <v>642</v>
      </c>
      <c r="D509" s="38" t="s">
        <v>643</v>
      </c>
      <c r="E509" s="39" t="s">
        <v>641</v>
      </c>
      <c r="F509" s="40">
        <v>13</v>
      </c>
      <c r="G509" s="41" t="s">
        <v>659</v>
      </c>
      <c r="H509" s="42">
        <v>4.0046296296296297E-3</v>
      </c>
      <c r="I509" s="136" t="s">
        <v>645</v>
      </c>
      <c r="J509" s="139" t="s">
        <v>20</v>
      </c>
      <c r="K509" s="43">
        <v>35430</v>
      </c>
      <c r="L509" s="44" t="s">
        <v>646</v>
      </c>
      <c r="M509" s="133" t="s">
        <v>641</v>
      </c>
      <c r="N509" s="46" t="s">
        <v>647</v>
      </c>
      <c r="O509" s="45">
        <v>1996</v>
      </c>
      <c r="P509" s="47"/>
      <c r="Q509" s="48"/>
      <c r="R509" s="48"/>
      <c r="S509" s="48"/>
      <c r="T509" s="49"/>
      <c r="U509" s="50"/>
      <c r="V509" s="51"/>
      <c r="W509" s="410"/>
    </row>
    <row r="510" spans="2:23">
      <c r="B510" s="36" t="s">
        <v>18</v>
      </c>
      <c r="C510" s="37" t="s">
        <v>642</v>
      </c>
      <c r="D510" s="38" t="s">
        <v>643</v>
      </c>
      <c r="E510" s="39" t="s">
        <v>641</v>
      </c>
      <c r="F510" s="40">
        <v>14</v>
      </c>
      <c r="G510" s="41" t="s">
        <v>660</v>
      </c>
      <c r="H510" s="42">
        <v>4.0393518518518521E-3</v>
      </c>
      <c r="I510" s="136" t="s">
        <v>645</v>
      </c>
      <c r="J510" s="139" t="s">
        <v>20</v>
      </c>
      <c r="K510" s="43">
        <v>35430</v>
      </c>
      <c r="L510" s="44" t="s">
        <v>646</v>
      </c>
      <c r="M510" s="133" t="s">
        <v>641</v>
      </c>
      <c r="N510" s="46" t="s">
        <v>647</v>
      </c>
      <c r="O510" s="45">
        <v>1996</v>
      </c>
      <c r="P510" s="47"/>
      <c r="Q510" s="48"/>
      <c r="R510" s="48"/>
      <c r="S510" s="48"/>
      <c r="T510" s="49"/>
      <c r="U510" s="50"/>
      <c r="V510" s="51"/>
      <c r="W510" s="410"/>
    </row>
    <row r="511" spans="2:23">
      <c r="B511" s="36" t="s">
        <v>18</v>
      </c>
      <c r="C511" s="37" t="s">
        <v>642</v>
      </c>
      <c r="D511" s="38" t="s">
        <v>643</v>
      </c>
      <c r="E511" s="39" t="s">
        <v>641</v>
      </c>
      <c r="F511" s="40">
        <v>15</v>
      </c>
      <c r="G511" s="41" t="s">
        <v>661</v>
      </c>
      <c r="H511" s="42">
        <v>3.8888888888888883E-3</v>
      </c>
      <c r="I511" s="136" t="s">
        <v>645</v>
      </c>
      <c r="J511" s="139" t="s">
        <v>20</v>
      </c>
      <c r="K511" s="43">
        <v>35430</v>
      </c>
      <c r="L511" s="44" t="s">
        <v>646</v>
      </c>
      <c r="M511" s="133" t="s">
        <v>641</v>
      </c>
      <c r="N511" s="46" t="s">
        <v>647</v>
      </c>
      <c r="O511" s="45">
        <v>1996</v>
      </c>
      <c r="P511" s="47"/>
      <c r="Q511" s="48"/>
      <c r="R511" s="48"/>
      <c r="S511" s="48"/>
      <c r="T511" s="49"/>
      <c r="U511" s="50"/>
      <c r="V511" s="51"/>
      <c r="W511" s="410"/>
    </row>
    <row r="512" spans="2:23">
      <c r="B512" s="36" t="s">
        <v>18</v>
      </c>
      <c r="C512" s="37" t="s">
        <v>642</v>
      </c>
      <c r="D512" s="38" t="s">
        <v>643</v>
      </c>
      <c r="E512" s="39" t="s">
        <v>641</v>
      </c>
      <c r="F512" s="40">
        <v>16</v>
      </c>
      <c r="G512" s="41" t="s">
        <v>662</v>
      </c>
      <c r="H512" s="42">
        <v>2.0717592592592593E-3</v>
      </c>
      <c r="I512" s="136" t="s">
        <v>645</v>
      </c>
      <c r="J512" s="139" t="s">
        <v>20</v>
      </c>
      <c r="K512" s="43">
        <v>35430</v>
      </c>
      <c r="L512" s="44" t="s">
        <v>646</v>
      </c>
      <c r="M512" s="133" t="s">
        <v>641</v>
      </c>
      <c r="N512" s="46" t="s">
        <v>647</v>
      </c>
      <c r="O512" s="45">
        <v>1996</v>
      </c>
      <c r="P512" s="47"/>
      <c r="Q512" s="48"/>
      <c r="R512" s="48"/>
      <c r="S512" s="48"/>
      <c r="T512" s="49"/>
      <c r="U512" s="50"/>
      <c r="V512" s="51"/>
      <c r="W512" s="410"/>
    </row>
    <row r="513" spans="2:23">
      <c r="B513" s="57" t="s">
        <v>18</v>
      </c>
      <c r="C513" s="58" t="s">
        <v>663</v>
      </c>
      <c r="D513" s="59" t="s">
        <v>664</v>
      </c>
      <c r="E513" s="60" t="s">
        <v>641</v>
      </c>
      <c r="F513" s="61">
        <v>1</v>
      </c>
      <c r="G513" s="62" t="s">
        <v>665</v>
      </c>
      <c r="H513" s="63">
        <v>3.1018518518518517E-3</v>
      </c>
      <c r="I513" s="137" t="s">
        <v>666</v>
      </c>
      <c r="J513" s="140" t="s">
        <v>20</v>
      </c>
      <c r="K513" s="64">
        <v>36069</v>
      </c>
      <c r="L513" s="65" t="s">
        <v>646</v>
      </c>
      <c r="M513" s="134" t="s">
        <v>641</v>
      </c>
      <c r="N513" s="67" t="s">
        <v>647</v>
      </c>
      <c r="O513" s="66">
        <v>1998</v>
      </c>
      <c r="P513" s="68">
        <f t="shared" ref="P513:P521" si="13">SUM(Q513:T513)</f>
        <v>9</v>
      </c>
      <c r="Q513" s="69">
        <v>4</v>
      </c>
      <c r="R513" s="69">
        <v>1</v>
      </c>
      <c r="S513" s="69">
        <v>3</v>
      </c>
      <c r="T513" s="70">
        <v>1</v>
      </c>
      <c r="U513" s="71"/>
      <c r="V513" s="407"/>
      <c r="W513" s="410" t="s">
        <v>1497</v>
      </c>
    </row>
    <row r="514" spans="2:23">
      <c r="B514" s="36" t="s">
        <v>18</v>
      </c>
      <c r="C514" s="37" t="s">
        <v>663</v>
      </c>
      <c r="D514" s="38" t="s">
        <v>664</v>
      </c>
      <c r="E514" s="39" t="s">
        <v>641</v>
      </c>
      <c r="F514" s="40">
        <v>2</v>
      </c>
      <c r="G514" s="41" t="s">
        <v>667</v>
      </c>
      <c r="H514" s="42">
        <v>3.7268518518518514E-3</v>
      </c>
      <c r="I514" s="136" t="s">
        <v>666</v>
      </c>
      <c r="J514" s="139" t="s">
        <v>20</v>
      </c>
      <c r="K514" s="43">
        <v>36069</v>
      </c>
      <c r="L514" s="44" t="s">
        <v>646</v>
      </c>
      <c r="M514" s="133" t="s">
        <v>641</v>
      </c>
      <c r="N514" s="46" t="s">
        <v>647</v>
      </c>
      <c r="O514" s="45">
        <v>1998</v>
      </c>
      <c r="P514" s="47">
        <f t="shared" si="13"/>
        <v>7</v>
      </c>
      <c r="Q514" s="48">
        <v>3</v>
      </c>
      <c r="R514" s="48">
        <v>1</v>
      </c>
      <c r="S514" s="48">
        <v>2</v>
      </c>
      <c r="T514" s="49">
        <v>1</v>
      </c>
      <c r="U514" s="50"/>
      <c r="V514" s="51"/>
      <c r="W514" s="410"/>
    </row>
    <row r="515" spans="2:23">
      <c r="B515" s="36" t="s">
        <v>18</v>
      </c>
      <c r="C515" s="37" t="s">
        <v>663</v>
      </c>
      <c r="D515" s="38" t="s">
        <v>664</v>
      </c>
      <c r="E515" s="39" t="s">
        <v>641</v>
      </c>
      <c r="F515" s="40">
        <v>3</v>
      </c>
      <c r="G515" s="41" t="s">
        <v>668</v>
      </c>
      <c r="H515" s="42">
        <v>3.3101851851851851E-3</v>
      </c>
      <c r="I515" s="136" t="s">
        <v>666</v>
      </c>
      <c r="J515" s="139" t="s">
        <v>20</v>
      </c>
      <c r="K515" s="43">
        <v>36069</v>
      </c>
      <c r="L515" s="44" t="s">
        <v>646</v>
      </c>
      <c r="M515" s="133" t="s">
        <v>641</v>
      </c>
      <c r="N515" s="46" t="s">
        <v>647</v>
      </c>
      <c r="O515" s="45">
        <v>1998</v>
      </c>
      <c r="P515" s="47">
        <f t="shared" si="13"/>
        <v>7</v>
      </c>
      <c r="Q515" s="48">
        <v>3</v>
      </c>
      <c r="R515" s="48">
        <v>1</v>
      </c>
      <c r="S515" s="48">
        <v>3</v>
      </c>
      <c r="T515" s="49">
        <v>0</v>
      </c>
      <c r="U515" s="50"/>
      <c r="V515" s="51"/>
      <c r="W515" s="410"/>
    </row>
    <row r="516" spans="2:23">
      <c r="B516" s="36" t="s">
        <v>18</v>
      </c>
      <c r="C516" s="37" t="s">
        <v>663</v>
      </c>
      <c r="D516" s="38" t="s">
        <v>664</v>
      </c>
      <c r="E516" s="39" t="s">
        <v>641</v>
      </c>
      <c r="F516" s="40">
        <v>4</v>
      </c>
      <c r="G516" s="41" t="s">
        <v>669</v>
      </c>
      <c r="H516" s="42">
        <v>2.9166666666666668E-3</v>
      </c>
      <c r="I516" s="136" t="s">
        <v>666</v>
      </c>
      <c r="J516" s="139" t="s">
        <v>20</v>
      </c>
      <c r="K516" s="43">
        <v>36069</v>
      </c>
      <c r="L516" s="44" t="s">
        <v>646</v>
      </c>
      <c r="M516" s="133" t="s">
        <v>641</v>
      </c>
      <c r="N516" s="46" t="s">
        <v>647</v>
      </c>
      <c r="O516" s="45">
        <v>1998</v>
      </c>
      <c r="P516" s="47">
        <f t="shared" si="13"/>
        <v>7</v>
      </c>
      <c r="Q516" s="48">
        <v>3</v>
      </c>
      <c r="R516" s="48">
        <v>1</v>
      </c>
      <c r="S516" s="48">
        <v>3</v>
      </c>
      <c r="T516" s="49">
        <v>0</v>
      </c>
      <c r="U516" s="50"/>
      <c r="V516" s="51"/>
      <c r="W516" s="410"/>
    </row>
    <row r="517" spans="2:23">
      <c r="B517" s="36" t="s">
        <v>18</v>
      </c>
      <c r="C517" s="37" t="s">
        <v>663</v>
      </c>
      <c r="D517" s="38" t="s">
        <v>664</v>
      </c>
      <c r="E517" s="39" t="s">
        <v>641</v>
      </c>
      <c r="F517" s="40">
        <v>5</v>
      </c>
      <c r="G517" s="41" t="s">
        <v>670</v>
      </c>
      <c r="H517" s="42">
        <v>3.3564814814814811E-3</v>
      </c>
      <c r="I517" s="136" t="s">
        <v>666</v>
      </c>
      <c r="J517" s="139" t="s">
        <v>20</v>
      </c>
      <c r="K517" s="43">
        <v>36069</v>
      </c>
      <c r="L517" s="44" t="s">
        <v>646</v>
      </c>
      <c r="M517" s="133" t="s">
        <v>641</v>
      </c>
      <c r="N517" s="46" t="s">
        <v>647</v>
      </c>
      <c r="O517" s="45">
        <v>1998</v>
      </c>
      <c r="P517" s="47">
        <f t="shared" si="13"/>
        <v>8</v>
      </c>
      <c r="Q517" s="48">
        <v>3</v>
      </c>
      <c r="R517" s="48">
        <v>1</v>
      </c>
      <c r="S517" s="48">
        <v>3</v>
      </c>
      <c r="T517" s="49">
        <v>1</v>
      </c>
      <c r="U517" s="50"/>
      <c r="V517" s="51"/>
      <c r="W517" s="410"/>
    </row>
    <row r="518" spans="2:23">
      <c r="B518" s="36" t="s">
        <v>18</v>
      </c>
      <c r="C518" s="37" t="s">
        <v>663</v>
      </c>
      <c r="D518" s="38" t="s">
        <v>664</v>
      </c>
      <c r="E518" s="39" t="s">
        <v>641</v>
      </c>
      <c r="F518" s="40">
        <v>6</v>
      </c>
      <c r="G518" s="41" t="s">
        <v>671</v>
      </c>
      <c r="H518" s="42">
        <v>3.2870370370370371E-3</v>
      </c>
      <c r="I518" s="136" t="s">
        <v>666</v>
      </c>
      <c r="J518" s="139" t="s">
        <v>20</v>
      </c>
      <c r="K518" s="43">
        <v>36069</v>
      </c>
      <c r="L518" s="44" t="s">
        <v>646</v>
      </c>
      <c r="M518" s="133" t="s">
        <v>641</v>
      </c>
      <c r="N518" s="46" t="s">
        <v>647</v>
      </c>
      <c r="O518" s="45">
        <v>1998</v>
      </c>
      <c r="P518" s="47">
        <f t="shared" si="13"/>
        <v>4</v>
      </c>
      <c r="Q518" s="48">
        <v>1</v>
      </c>
      <c r="R518" s="48">
        <v>1</v>
      </c>
      <c r="S518" s="48">
        <v>0</v>
      </c>
      <c r="T518" s="49">
        <v>2</v>
      </c>
      <c r="U518" s="50"/>
      <c r="V518" s="51"/>
      <c r="W518" s="410"/>
    </row>
    <row r="519" spans="2:23">
      <c r="B519" s="36" t="s">
        <v>18</v>
      </c>
      <c r="C519" s="37" t="s">
        <v>663</v>
      </c>
      <c r="D519" s="38" t="s">
        <v>664</v>
      </c>
      <c r="E519" s="39" t="s">
        <v>641</v>
      </c>
      <c r="F519" s="40">
        <v>7</v>
      </c>
      <c r="G519" s="41" t="s">
        <v>672</v>
      </c>
      <c r="H519" s="42">
        <v>2.4421296296296296E-3</v>
      </c>
      <c r="I519" s="136" t="s">
        <v>666</v>
      </c>
      <c r="J519" s="139" t="s">
        <v>20</v>
      </c>
      <c r="K519" s="43">
        <v>36069</v>
      </c>
      <c r="L519" s="44" t="s">
        <v>646</v>
      </c>
      <c r="M519" s="133" t="s">
        <v>641</v>
      </c>
      <c r="N519" s="46" t="s">
        <v>647</v>
      </c>
      <c r="O519" s="45">
        <v>1998</v>
      </c>
      <c r="P519" s="47">
        <f t="shared" si="13"/>
        <v>6</v>
      </c>
      <c r="Q519" s="48">
        <v>3</v>
      </c>
      <c r="R519" s="48">
        <v>0</v>
      </c>
      <c r="S519" s="48">
        <v>2</v>
      </c>
      <c r="T519" s="49">
        <v>1</v>
      </c>
      <c r="U519" s="50"/>
      <c r="V519" s="51"/>
      <c r="W519" s="410"/>
    </row>
    <row r="520" spans="2:23">
      <c r="B520" s="36" t="s">
        <v>18</v>
      </c>
      <c r="C520" s="37" t="s">
        <v>663</v>
      </c>
      <c r="D520" s="38" t="s">
        <v>664</v>
      </c>
      <c r="E520" s="39" t="s">
        <v>641</v>
      </c>
      <c r="F520" s="40">
        <v>8</v>
      </c>
      <c r="G520" s="41" t="s">
        <v>673</v>
      </c>
      <c r="H520" s="42">
        <v>3.6458333333333334E-3</v>
      </c>
      <c r="I520" s="136" t="s">
        <v>666</v>
      </c>
      <c r="J520" s="139" t="s">
        <v>20</v>
      </c>
      <c r="K520" s="43">
        <v>36069</v>
      </c>
      <c r="L520" s="44" t="s">
        <v>646</v>
      </c>
      <c r="M520" s="133" t="s">
        <v>641</v>
      </c>
      <c r="N520" s="46" t="s">
        <v>647</v>
      </c>
      <c r="O520" s="45">
        <v>1998</v>
      </c>
      <c r="P520" s="47">
        <f t="shared" si="13"/>
        <v>10</v>
      </c>
      <c r="Q520" s="48">
        <v>3</v>
      </c>
      <c r="R520" s="48">
        <v>2</v>
      </c>
      <c r="S520" s="48">
        <v>3</v>
      </c>
      <c r="T520" s="49">
        <v>2</v>
      </c>
      <c r="U520" s="50"/>
      <c r="V520" s="51"/>
      <c r="W520" s="410"/>
    </row>
    <row r="521" spans="2:23">
      <c r="B521" s="36" t="s">
        <v>18</v>
      </c>
      <c r="C521" s="37" t="s">
        <v>663</v>
      </c>
      <c r="D521" s="38" t="s">
        <v>664</v>
      </c>
      <c r="E521" s="39" t="s">
        <v>641</v>
      </c>
      <c r="F521" s="40">
        <v>9</v>
      </c>
      <c r="G521" s="41" t="s">
        <v>674</v>
      </c>
      <c r="H521" s="42">
        <v>4.4675925925925924E-3</v>
      </c>
      <c r="I521" s="136" t="s">
        <v>666</v>
      </c>
      <c r="J521" s="139" t="s">
        <v>20</v>
      </c>
      <c r="K521" s="43">
        <v>36069</v>
      </c>
      <c r="L521" s="44" t="s">
        <v>646</v>
      </c>
      <c r="M521" s="133" t="s">
        <v>641</v>
      </c>
      <c r="N521" s="46" t="s">
        <v>647</v>
      </c>
      <c r="O521" s="45">
        <v>1998</v>
      </c>
      <c r="P521" s="47">
        <f t="shared" si="13"/>
        <v>9</v>
      </c>
      <c r="Q521" s="48">
        <v>4</v>
      </c>
      <c r="R521" s="48">
        <v>1</v>
      </c>
      <c r="S521" s="48">
        <v>3</v>
      </c>
      <c r="T521" s="49">
        <v>1</v>
      </c>
      <c r="U521" s="50"/>
      <c r="V521" s="51"/>
      <c r="W521" s="410"/>
    </row>
    <row r="522" spans="2:23">
      <c r="B522" s="36" t="s">
        <v>18</v>
      </c>
      <c r="C522" s="37" t="s">
        <v>663</v>
      </c>
      <c r="D522" s="38" t="s">
        <v>664</v>
      </c>
      <c r="E522" s="39" t="s">
        <v>641</v>
      </c>
      <c r="F522" s="40">
        <v>10</v>
      </c>
      <c r="G522" s="41" t="s">
        <v>675</v>
      </c>
      <c r="H522" s="42">
        <v>3.8194444444444443E-3</v>
      </c>
      <c r="I522" s="136" t="s">
        <v>666</v>
      </c>
      <c r="J522" s="139" t="s">
        <v>20</v>
      </c>
      <c r="K522" s="43">
        <v>36069</v>
      </c>
      <c r="L522" s="44" t="s">
        <v>646</v>
      </c>
      <c r="M522" s="133" t="s">
        <v>641</v>
      </c>
      <c r="N522" s="46" t="s">
        <v>647</v>
      </c>
      <c r="O522" s="45">
        <v>1998</v>
      </c>
      <c r="P522" s="47"/>
      <c r="Q522" s="48"/>
      <c r="R522" s="48"/>
      <c r="S522" s="48"/>
      <c r="T522" s="49"/>
      <c r="U522" s="50"/>
      <c r="V522" s="51"/>
      <c r="W522" s="410"/>
    </row>
    <row r="523" spans="2:23">
      <c r="B523" s="36" t="s">
        <v>18</v>
      </c>
      <c r="C523" s="37" t="s">
        <v>663</v>
      </c>
      <c r="D523" s="38" t="s">
        <v>664</v>
      </c>
      <c r="E523" s="39" t="s">
        <v>641</v>
      </c>
      <c r="F523" s="40">
        <v>11</v>
      </c>
      <c r="G523" s="41" t="s">
        <v>676</v>
      </c>
      <c r="H523" s="42">
        <v>2.8009259259259259E-3</v>
      </c>
      <c r="I523" s="136" t="s">
        <v>666</v>
      </c>
      <c r="J523" s="139" t="s">
        <v>20</v>
      </c>
      <c r="K523" s="43">
        <v>36069</v>
      </c>
      <c r="L523" s="44" t="s">
        <v>646</v>
      </c>
      <c r="M523" s="133" t="s">
        <v>641</v>
      </c>
      <c r="N523" s="46" t="s">
        <v>647</v>
      </c>
      <c r="O523" s="45">
        <v>1998</v>
      </c>
      <c r="P523" s="47">
        <f t="shared" ref="P523" si="14">SUM(Q523:T523)</f>
        <v>6</v>
      </c>
      <c r="Q523" s="48">
        <v>2</v>
      </c>
      <c r="R523" s="48">
        <v>1</v>
      </c>
      <c r="S523" s="48">
        <v>1</v>
      </c>
      <c r="T523" s="49">
        <v>2</v>
      </c>
      <c r="U523" s="50"/>
      <c r="V523" s="51"/>
      <c r="W523" s="410"/>
    </row>
    <row r="524" spans="2:23">
      <c r="B524" s="36" t="s">
        <v>18</v>
      </c>
      <c r="C524" s="37" t="s">
        <v>663</v>
      </c>
      <c r="D524" s="38" t="s">
        <v>664</v>
      </c>
      <c r="E524" s="39" t="s">
        <v>641</v>
      </c>
      <c r="F524" s="40">
        <v>12</v>
      </c>
      <c r="G524" s="41" t="s">
        <v>677</v>
      </c>
      <c r="H524" s="42">
        <v>2.9513888888888892E-3</v>
      </c>
      <c r="I524" s="136" t="s">
        <v>666</v>
      </c>
      <c r="J524" s="139" t="s">
        <v>20</v>
      </c>
      <c r="K524" s="43">
        <v>36069</v>
      </c>
      <c r="L524" s="44" t="s">
        <v>646</v>
      </c>
      <c r="M524" s="133" t="s">
        <v>641</v>
      </c>
      <c r="N524" s="46" t="s">
        <v>647</v>
      </c>
      <c r="O524" s="45">
        <v>1998</v>
      </c>
      <c r="P524" s="47"/>
      <c r="Q524" s="48"/>
      <c r="R524" s="48"/>
      <c r="S524" s="48"/>
      <c r="T524" s="49"/>
      <c r="U524" s="50"/>
      <c r="V524" s="51"/>
      <c r="W524" s="410"/>
    </row>
    <row r="525" spans="2:23">
      <c r="B525" s="36" t="s">
        <v>18</v>
      </c>
      <c r="C525" s="37" t="s">
        <v>663</v>
      </c>
      <c r="D525" s="38" t="s">
        <v>664</v>
      </c>
      <c r="E525" s="39" t="s">
        <v>641</v>
      </c>
      <c r="F525" s="40">
        <v>13</v>
      </c>
      <c r="G525" s="41" t="s">
        <v>678</v>
      </c>
      <c r="H525" s="42">
        <v>3.1134259259259262E-3</v>
      </c>
      <c r="I525" s="136" t="s">
        <v>666</v>
      </c>
      <c r="J525" s="139" t="s">
        <v>20</v>
      </c>
      <c r="K525" s="43">
        <v>36069</v>
      </c>
      <c r="L525" s="44" t="s">
        <v>646</v>
      </c>
      <c r="M525" s="133" t="s">
        <v>641</v>
      </c>
      <c r="N525" s="46" t="s">
        <v>647</v>
      </c>
      <c r="O525" s="45">
        <v>1998</v>
      </c>
      <c r="P525" s="47"/>
      <c r="Q525" s="48"/>
      <c r="R525" s="48"/>
      <c r="S525" s="48"/>
      <c r="T525" s="49"/>
      <c r="U525" s="50"/>
      <c r="V525" s="51"/>
      <c r="W525" s="410"/>
    </row>
    <row r="526" spans="2:23">
      <c r="B526" s="36" t="s">
        <v>18</v>
      </c>
      <c r="C526" s="37" t="s">
        <v>663</v>
      </c>
      <c r="D526" s="38" t="s">
        <v>664</v>
      </c>
      <c r="E526" s="39" t="s">
        <v>641</v>
      </c>
      <c r="F526" s="40">
        <v>14</v>
      </c>
      <c r="G526" s="41" t="s">
        <v>679</v>
      </c>
      <c r="H526" s="42">
        <v>2.6851851851851854E-3</v>
      </c>
      <c r="I526" s="136" t="s">
        <v>666</v>
      </c>
      <c r="J526" s="139" t="s">
        <v>20</v>
      </c>
      <c r="K526" s="43">
        <v>36069</v>
      </c>
      <c r="L526" s="44" t="s">
        <v>646</v>
      </c>
      <c r="M526" s="133" t="s">
        <v>641</v>
      </c>
      <c r="N526" s="46" t="s">
        <v>647</v>
      </c>
      <c r="O526" s="45">
        <v>1998</v>
      </c>
      <c r="P526" s="47"/>
      <c r="Q526" s="48"/>
      <c r="R526" s="48"/>
      <c r="S526" s="48"/>
      <c r="T526" s="49"/>
      <c r="U526" s="50"/>
      <c r="V526" s="51"/>
      <c r="W526" s="410"/>
    </row>
    <row r="527" spans="2:23">
      <c r="B527" s="36" t="s">
        <v>18</v>
      </c>
      <c r="C527" s="37" t="s">
        <v>663</v>
      </c>
      <c r="D527" s="38" t="s">
        <v>664</v>
      </c>
      <c r="E527" s="39" t="s">
        <v>641</v>
      </c>
      <c r="F527" s="40">
        <v>15</v>
      </c>
      <c r="G527" s="41" t="s">
        <v>680</v>
      </c>
      <c r="H527" s="42">
        <v>4.6759259259259263E-3</v>
      </c>
      <c r="I527" s="136" t="s">
        <v>666</v>
      </c>
      <c r="J527" s="139" t="s">
        <v>20</v>
      </c>
      <c r="K527" s="43">
        <v>36069</v>
      </c>
      <c r="L527" s="44" t="s">
        <v>646</v>
      </c>
      <c r="M527" s="133" t="s">
        <v>641</v>
      </c>
      <c r="N527" s="46" t="s">
        <v>647</v>
      </c>
      <c r="O527" s="45">
        <v>1998</v>
      </c>
      <c r="P527" s="47"/>
      <c r="Q527" s="48"/>
      <c r="R527" s="48"/>
      <c r="S527" s="48"/>
      <c r="T527" s="49"/>
      <c r="U527" s="50"/>
      <c r="V527" s="51"/>
      <c r="W527" s="410"/>
    </row>
    <row r="528" spans="2:23">
      <c r="B528" s="57" t="s">
        <v>18</v>
      </c>
      <c r="C528" s="58" t="s">
        <v>681</v>
      </c>
      <c r="D528" s="59" t="s">
        <v>682</v>
      </c>
      <c r="E528" s="60" t="s">
        <v>641</v>
      </c>
      <c r="F528" s="61">
        <v>1</v>
      </c>
      <c r="G528" s="62" t="s">
        <v>683</v>
      </c>
      <c r="H528" s="63">
        <v>3.3101851851851851E-3</v>
      </c>
      <c r="I528" s="137" t="s">
        <v>684</v>
      </c>
      <c r="J528" s="140" t="s">
        <v>20</v>
      </c>
      <c r="K528" s="64">
        <v>36725</v>
      </c>
      <c r="L528" s="65" t="s">
        <v>646</v>
      </c>
      <c r="M528" s="134" t="s">
        <v>641</v>
      </c>
      <c r="N528" s="67" t="s">
        <v>647</v>
      </c>
      <c r="O528" s="66">
        <v>2000</v>
      </c>
      <c r="P528" s="68">
        <f t="shared" ref="P528:P538" si="15">SUM(Q528:T528)</f>
        <v>10</v>
      </c>
      <c r="Q528" s="69">
        <v>4</v>
      </c>
      <c r="R528" s="69">
        <v>2</v>
      </c>
      <c r="S528" s="69">
        <v>3</v>
      </c>
      <c r="T528" s="70">
        <v>1</v>
      </c>
      <c r="U528" s="71"/>
      <c r="V528" s="407"/>
      <c r="W528" s="410" t="s">
        <v>1497</v>
      </c>
    </row>
    <row r="529" spans="2:23">
      <c r="B529" s="36" t="s">
        <v>18</v>
      </c>
      <c r="C529" s="37" t="s">
        <v>681</v>
      </c>
      <c r="D529" s="38" t="s">
        <v>682</v>
      </c>
      <c r="E529" s="39" t="s">
        <v>641</v>
      </c>
      <c r="F529" s="40">
        <v>2</v>
      </c>
      <c r="G529" s="41" t="s">
        <v>685</v>
      </c>
      <c r="H529" s="42">
        <v>2.7546296296296294E-3</v>
      </c>
      <c r="I529" s="136" t="s">
        <v>684</v>
      </c>
      <c r="J529" s="139" t="s">
        <v>20</v>
      </c>
      <c r="K529" s="43">
        <v>36725</v>
      </c>
      <c r="L529" s="44" t="s">
        <v>646</v>
      </c>
      <c r="M529" s="133" t="s">
        <v>641</v>
      </c>
      <c r="N529" s="46" t="s">
        <v>647</v>
      </c>
      <c r="O529" s="45">
        <v>2000</v>
      </c>
      <c r="P529" s="47">
        <f t="shared" si="15"/>
        <v>8</v>
      </c>
      <c r="Q529" s="48">
        <v>3</v>
      </c>
      <c r="R529" s="48">
        <v>0</v>
      </c>
      <c r="S529" s="48">
        <v>4</v>
      </c>
      <c r="T529" s="49">
        <v>1</v>
      </c>
      <c r="U529" s="50"/>
      <c r="V529" s="51"/>
      <c r="W529" s="410"/>
    </row>
    <row r="530" spans="2:23">
      <c r="B530" s="36" t="s">
        <v>18</v>
      </c>
      <c r="C530" s="37" t="s">
        <v>681</v>
      </c>
      <c r="D530" s="38" t="s">
        <v>682</v>
      </c>
      <c r="E530" s="39" t="s">
        <v>641</v>
      </c>
      <c r="F530" s="40">
        <v>3</v>
      </c>
      <c r="G530" s="41" t="s">
        <v>686</v>
      </c>
      <c r="H530" s="42">
        <v>3.1712962962962962E-3</v>
      </c>
      <c r="I530" s="136" t="s">
        <v>684</v>
      </c>
      <c r="J530" s="139" t="s">
        <v>20</v>
      </c>
      <c r="K530" s="43">
        <v>36725</v>
      </c>
      <c r="L530" s="44" t="s">
        <v>646</v>
      </c>
      <c r="M530" s="133" t="s">
        <v>641</v>
      </c>
      <c r="N530" s="46" t="s">
        <v>647</v>
      </c>
      <c r="O530" s="45">
        <v>2000</v>
      </c>
      <c r="P530" s="47">
        <f t="shared" si="15"/>
        <v>10</v>
      </c>
      <c r="Q530" s="48">
        <v>4</v>
      </c>
      <c r="R530" s="48">
        <v>2</v>
      </c>
      <c r="S530" s="48">
        <v>3</v>
      </c>
      <c r="T530" s="49">
        <v>1</v>
      </c>
      <c r="U530" s="50"/>
      <c r="V530" s="51"/>
      <c r="W530" s="410"/>
    </row>
    <row r="531" spans="2:23">
      <c r="B531" s="36" t="s">
        <v>18</v>
      </c>
      <c r="C531" s="37" t="s">
        <v>681</v>
      </c>
      <c r="D531" s="38" t="s">
        <v>682</v>
      </c>
      <c r="E531" s="39" t="s">
        <v>641</v>
      </c>
      <c r="F531" s="40">
        <v>4</v>
      </c>
      <c r="G531" s="41" t="s">
        <v>633</v>
      </c>
      <c r="H531" s="42">
        <v>3.3564814814814811E-3</v>
      </c>
      <c r="I531" s="136" t="s">
        <v>684</v>
      </c>
      <c r="J531" s="139" t="s">
        <v>20</v>
      </c>
      <c r="K531" s="43">
        <v>36725</v>
      </c>
      <c r="L531" s="44" t="s">
        <v>646</v>
      </c>
      <c r="M531" s="133" t="s">
        <v>641</v>
      </c>
      <c r="N531" s="46" t="s">
        <v>647</v>
      </c>
      <c r="O531" s="45">
        <v>2000</v>
      </c>
      <c r="P531" s="47">
        <f t="shared" si="15"/>
        <v>10</v>
      </c>
      <c r="Q531" s="48">
        <v>3</v>
      </c>
      <c r="R531" s="48">
        <v>2</v>
      </c>
      <c r="S531" s="48">
        <v>4</v>
      </c>
      <c r="T531" s="49">
        <v>1</v>
      </c>
      <c r="U531" s="50"/>
      <c r="V531" s="51"/>
      <c r="W531" s="410"/>
    </row>
    <row r="532" spans="2:23">
      <c r="B532" s="36" t="s">
        <v>18</v>
      </c>
      <c r="C532" s="37" t="s">
        <v>681</v>
      </c>
      <c r="D532" s="38" t="s">
        <v>682</v>
      </c>
      <c r="E532" s="39" t="s">
        <v>641</v>
      </c>
      <c r="F532" s="40">
        <v>5</v>
      </c>
      <c r="G532" s="41" t="s">
        <v>687</v>
      </c>
      <c r="H532" s="42">
        <v>2.6620370370370374E-3</v>
      </c>
      <c r="I532" s="136" t="s">
        <v>684</v>
      </c>
      <c r="J532" s="139" t="s">
        <v>20</v>
      </c>
      <c r="K532" s="43">
        <v>36725</v>
      </c>
      <c r="L532" s="44" t="s">
        <v>646</v>
      </c>
      <c r="M532" s="133" t="s">
        <v>641</v>
      </c>
      <c r="N532" s="46" t="s">
        <v>647</v>
      </c>
      <c r="O532" s="45">
        <v>2000</v>
      </c>
      <c r="P532" s="47">
        <f t="shared" si="15"/>
        <v>5</v>
      </c>
      <c r="Q532" s="48">
        <v>2</v>
      </c>
      <c r="R532" s="48">
        <v>1</v>
      </c>
      <c r="S532" s="48">
        <v>0</v>
      </c>
      <c r="T532" s="49">
        <v>2</v>
      </c>
      <c r="U532" s="50"/>
      <c r="V532" s="51"/>
      <c r="W532" s="410"/>
    </row>
    <row r="533" spans="2:23">
      <c r="B533" s="36" t="s">
        <v>18</v>
      </c>
      <c r="C533" s="37" t="s">
        <v>681</v>
      </c>
      <c r="D533" s="38" t="s">
        <v>682</v>
      </c>
      <c r="E533" s="39" t="s">
        <v>641</v>
      </c>
      <c r="F533" s="40">
        <v>6</v>
      </c>
      <c r="G533" s="41" t="s">
        <v>684</v>
      </c>
      <c r="H533" s="42">
        <v>3.0555555555555557E-3</v>
      </c>
      <c r="I533" s="136" t="s">
        <v>684</v>
      </c>
      <c r="J533" s="139" t="s">
        <v>20</v>
      </c>
      <c r="K533" s="43">
        <v>36725</v>
      </c>
      <c r="L533" s="44" t="s">
        <v>646</v>
      </c>
      <c r="M533" s="133" t="s">
        <v>641</v>
      </c>
      <c r="N533" s="46" t="s">
        <v>647</v>
      </c>
      <c r="O533" s="45">
        <v>2000</v>
      </c>
      <c r="P533" s="47">
        <f t="shared" si="15"/>
        <v>9</v>
      </c>
      <c r="Q533" s="48">
        <v>3</v>
      </c>
      <c r="R533" s="48">
        <v>1</v>
      </c>
      <c r="S533" s="48">
        <v>4</v>
      </c>
      <c r="T533" s="49">
        <v>1</v>
      </c>
      <c r="U533" s="50"/>
      <c r="V533" s="51"/>
      <c r="W533" s="410"/>
    </row>
    <row r="534" spans="2:23">
      <c r="B534" s="36" t="s">
        <v>18</v>
      </c>
      <c r="C534" s="37" t="s">
        <v>681</v>
      </c>
      <c r="D534" s="38" t="s">
        <v>682</v>
      </c>
      <c r="E534" s="39" t="s">
        <v>641</v>
      </c>
      <c r="F534" s="40">
        <v>7</v>
      </c>
      <c r="G534" s="41" t="s">
        <v>688</v>
      </c>
      <c r="H534" s="42">
        <v>2.5347222222222221E-3</v>
      </c>
      <c r="I534" s="136" t="s">
        <v>684</v>
      </c>
      <c r="J534" s="139" t="s">
        <v>20</v>
      </c>
      <c r="K534" s="43">
        <v>36725</v>
      </c>
      <c r="L534" s="44" t="s">
        <v>646</v>
      </c>
      <c r="M534" s="133" t="s">
        <v>641</v>
      </c>
      <c r="N534" s="46" t="s">
        <v>647</v>
      </c>
      <c r="O534" s="45">
        <v>2000</v>
      </c>
      <c r="P534" s="47">
        <f t="shared" si="15"/>
        <v>8</v>
      </c>
      <c r="Q534" s="48">
        <v>3</v>
      </c>
      <c r="R534" s="48">
        <v>1</v>
      </c>
      <c r="S534" s="48">
        <v>3</v>
      </c>
      <c r="T534" s="49">
        <v>1</v>
      </c>
      <c r="U534" s="50"/>
      <c r="V534" s="51"/>
      <c r="W534" s="410"/>
    </row>
    <row r="535" spans="2:23">
      <c r="B535" s="36" t="s">
        <v>18</v>
      </c>
      <c r="C535" s="37" t="s">
        <v>681</v>
      </c>
      <c r="D535" s="38" t="s">
        <v>682</v>
      </c>
      <c r="E535" s="39" t="s">
        <v>641</v>
      </c>
      <c r="F535" s="40">
        <v>8</v>
      </c>
      <c r="G535" s="41" t="s">
        <v>689</v>
      </c>
      <c r="H535" s="42">
        <v>3.0671296296296297E-3</v>
      </c>
      <c r="I535" s="136" t="s">
        <v>684</v>
      </c>
      <c r="J535" s="139" t="s">
        <v>20</v>
      </c>
      <c r="K535" s="43">
        <v>36725</v>
      </c>
      <c r="L535" s="44" t="s">
        <v>646</v>
      </c>
      <c r="M535" s="133" t="s">
        <v>641</v>
      </c>
      <c r="N535" s="46" t="s">
        <v>647</v>
      </c>
      <c r="O535" s="45">
        <v>2000</v>
      </c>
      <c r="P535" s="47">
        <f t="shared" si="15"/>
        <v>8</v>
      </c>
      <c r="Q535" s="48">
        <v>3</v>
      </c>
      <c r="R535" s="48">
        <v>1</v>
      </c>
      <c r="S535" s="48">
        <v>4</v>
      </c>
      <c r="T535" s="49">
        <v>0</v>
      </c>
      <c r="U535" s="50"/>
      <c r="V535" s="51"/>
      <c r="W535" s="410"/>
    </row>
    <row r="536" spans="2:23">
      <c r="B536" s="36" t="s">
        <v>18</v>
      </c>
      <c r="C536" s="37" t="s">
        <v>681</v>
      </c>
      <c r="D536" s="38" t="s">
        <v>682</v>
      </c>
      <c r="E536" s="39" t="s">
        <v>641</v>
      </c>
      <c r="F536" s="40">
        <v>9</v>
      </c>
      <c r="G536" s="41" t="s">
        <v>690</v>
      </c>
      <c r="H536" s="42">
        <v>2.7430555555555554E-3</v>
      </c>
      <c r="I536" s="136" t="s">
        <v>684</v>
      </c>
      <c r="J536" s="139" t="s">
        <v>20</v>
      </c>
      <c r="K536" s="43">
        <v>36725</v>
      </c>
      <c r="L536" s="44" t="s">
        <v>646</v>
      </c>
      <c r="M536" s="133" t="s">
        <v>641</v>
      </c>
      <c r="N536" s="46" t="s">
        <v>647</v>
      </c>
      <c r="O536" s="45">
        <v>2000</v>
      </c>
      <c r="P536" s="47">
        <f t="shared" si="15"/>
        <v>5</v>
      </c>
      <c r="Q536" s="48">
        <v>2</v>
      </c>
      <c r="R536" s="48">
        <v>1</v>
      </c>
      <c r="S536" s="48">
        <v>2</v>
      </c>
      <c r="T536" s="49">
        <v>0</v>
      </c>
      <c r="U536" s="50"/>
      <c r="V536" s="51"/>
      <c r="W536" s="410"/>
    </row>
    <row r="537" spans="2:23">
      <c r="B537" s="36" t="s">
        <v>18</v>
      </c>
      <c r="C537" s="37" t="s">
        <v>681</v>
      </c>
      <c r="D537" s="38" t="s">
        <v>682</v>
      </c>
      <c r="E537" s="39" t="s">
        <v>641</v>
      </c>
      <c r="F537" s="40">
        <v>10</v>
      </c>
      <c r="G537" s="41" t="s">
        <v>691</v>
      </c>
      <c r="H537" s="42">
        <v>4.7106481481481478E-3</v>
      </c>
      <c r="I537" s="136" t="s">
        <v>684</v>
      </c>
      <c r="J537" s="139" t="s">
        <v>20</v>
      </c>
      <c r="K537" s="43">
        <v>36725</v>
      </c>
      <c r="L537" s="44" t="s">
        <v>646</v>
      </c>
      <c r="M537" s="133" t="s">
        <v>641</v>
      </c>
      <c r="N537" s="46" t="s">
        <v>647</v>
      </c>
      <c r="O537" s="45">
        <v>2000</v>
      </c>
      <c r="P537" s="47">
        <f t="shared" si="15"/>
        <v>4</v>
      </c>
      <c r="Q537" s="48">
        <v>2</v>
      </c>
      <c r="R537" s="48">
        <v>1</v>
      </c>
      <c r="S537" s="48">
        <v>0</v>
      </c>
      <c r="T537" s="49">
        <v>1</v>
      </c>
      <c r="U537" s="50"/>
      <c r="V537" s="51"/>
      <c r="W537" s="410"/>
    </row>
    <row r="538" spans="2:23">
      <c r="B538" s="36" t="s">
        <v>18</v>
      </c>
      <c r="C538" s="37" t="s">
        <v>681</v>
      </c>
      <c r="D538" s="38" t="s">
        <v>682</v>
      </c>
      <c r="E538" s="39" t="s">
        <v>641</v>
      </c>
      <c r="F538" s="40">
        <v>11</v>
      </c>
      <c r="G538" s="41" t="s">
        <v>692</v>
      </c>
      <c r="H538" s="42">
        <v>5.7523148148148151E-3</v>
      </c>
      <c r="I538" s="136" t="s">
        <v>684</v>
      </c>
      <c r="J538" s="139" t="s">
        <v>20</v>
      </c>
      <c r="K538" s="43">
        <v>36725</v>
      </c>
      <c r="L538" s="44" t="s">
        <v>646</v>
      </c>
      <c r="M538" s="133" t="s">
        <v>641</v>
      </c>
      <c r="N538" s="46" t="s">
        <v>647</v>
      </c>
      <c r="O538" s="45">
        <v>2000</v>
      </c>
      <c r="P538" s="47">
        <f t="shared" si="15"/>
        <v>7</v>
      </c>
      <c r="Q538" s="48">
        <v>3</v>
      </c>
      <c r="R538" s="48">
        <v>1</v>
      </c>
      <c r="S538" s="48">
        <v>2</v>
      </c>
      <c r="T538" s="49">
        <v>1</v>
      </c>
      <c r="U538" s="50"/>
      <c r="V538" s="51"/>
      <c r="W538" s="410"/>
    </row>
    <row r="539" spans="2:23">
      <c r="B539" s="36" t="s">
        <v>18</v>
      </c>
      <c r="C539" s="37" t="s">
        <v>681</v>
      </c>
      <c r="D539" s="38" t="s">
        <v>682</v>
      </c>
      <c r="E539" s="39" t="s">
        <v>641</v>
      </c>
      <c r="F539" s="40">
        <v>12</v>
      </c>
      <c r="G539" s="41" t="s">
        <v>693</v>
      </c>
      <c r="H539" s="42">
        <v>2.0254629629629629E-3</v>
      </c>
      <c r="I539" s="136" t="s">
        <v>684</v>
      </c>
      <c r="J539" s="139" t="s">
        <v>20</v>
      </c>
      <c r="K539" s="43">
        <v>36725</v>
      </c>
      <c r="L539" s="44" t="s">
        <v>646</v>
      </c>
      <c r="M539" s="133" t="s">
        <v>641</v>
      </c>
      <c r="N539" s="46" t="s">
        <v>647</v>
      </c>
      <c r="O539" s="45">
        <v>2000</v>
      </c>
      <c r="P539" s="47"/>
      <c r="Q539" s="48"/>
      <c r="R539" s="48"/>
      <c r="S539" s="48"/>
      <c r="T539" s="49"/>
      <c r="U539" s="50"/>
      <c r="V539" s="51"/>
      <c r="W539" s="410"/>
    </row>
    <row r="540" spans="2:23">
      <c r="B540" s="36" t="s">
        <v>18</v>
      </c>
      <c r="C540" s="37" t="s">
        <v>681</v>
      </c>
      <c r="D540" s="38" t="s">
        <v>682</v>
      </c>
      <c r="E540" s="39" t="s">
        <v>641</v>
      </c>
      <c r="F540" s="40">
        <v>13</v>
      </c>
      <c r="G540" s="41" t="s">
        <v>694</v>
      </c>
      <c r="H540" s="42">
        <v>3.1250000000000002E-3</v>
      </c>
      <c r="I540" s="136" t="s">
        <v>684</v>
      </c>
      <c r="J540" s="139" t="s">
        <v>20</v>
      </c>
      <c r="K540" s="43">
        <v>36725</v>
      </c>
      <c r="L540" s="44" t="s">
        <v>646</v>
      </c>
      <c r="M540" s="133" t="s">
        <v>641</v>
      </c>
      <c r="N540" s="46" t="s">
        <v>647</v>
      </c>
      <c r="O540" s="45">
        <v>2000</v>
      </c>
      <c r="P540" s="47"/>
      <c r="Q540" s="48"/>
      <c r="R540" s="48"/>
      <c r="S540" s="48"/>
      <c r="T540" s="49"/>
      <c r="U540" s="50"/>
      <c r="V540" s="51"/>
      <c r="W540" s="410"/>
    </row>
    <row r="541" spans="2:23">
      <c r="B541" s="36" t="s">
        <v>18</v>
      </c>
      <c r="C541" s="37" t="s">
        <v>681</v>
      </c>
      <c r="D541" s="38" t="s">
        <v>682</v>
      </c>
      <c r="E541" s="39" t="s">
        <v>641</v>
      </c>
      <c r="F541" s="40">
        <v>14</v>
      </c>
      <c r="G541" s="41" t="s">
        <v>695</v>
      </c>
      <c r="H541" s="42">
        <v>3.0092592592592593E-3</v>
      </c>
      <c r="I541" s="136" t="s">
        <v>684</v>
      </c>
      <c r="J541" s="139" t="s">
        <v>20</v>
      </c>
      <c r="K541" s="43">
        <v>36725</v>
      </c>
      <c r="L541" s="44" t="s">
        <v>646</v>
      </c>
      <c r="M541" s="133" t="s">
        <v>641</v>
      </c>
      <c r="N541" s="46" t="s">
        <v>647</v>
      </c>
      <c r="O541" s="45">
        <v>2000</v>
      </c>
      <c r="P541" s="47"/>
      <c r="Q541" s="48"/>
      <c r="R541" s="48"/>
      <c r="S541" s="48"/>
      <c r="T541" s="49"/>
      <c r="U541" s="50"/>
      <c r="V541" s="51"/>
      <c r="W541" s="410"/>
    </row>
    <row r="542" spans="2:23">
      <c r="B542" s="57" t="s">
        <v>37</v>
      </c>
      <c r="C542" s="58"/>
      <c r="D542" s="59"/>
      <c r="E542" s="60" t="s">
        <v>641</v>
      </c>
      <c r="F542" s="61"/>
      <c r="G542" s="62" t="s">
        <v>696</v>
      </c>
      <c r="H542" s="63"/>
      <c r="I542" s="137" t="s">
        <v>697</v>
      </c>
      <c r="J542" s="140" t="s">
        <v>20</v>
      </c>
      <c r="K542" s="64">
        <v>2001</v>
      </c>
      <c r="L542" s="65"/>
      <c r="M542" s="134" t="s">
        <v>641</v>
      </c>
      <c r="N542" s="67" t="s">
        <v>647</v>
      </c>
      <c r="O542" s="66">
        <v>2001</v>
      </c>
      <c r="P542" s="68">
        <f>SUM(Q542:T542)</f>
        <v>11</v>
      </c>
      <c r="Q542" s="69">
        <v>3</v>
      </c>
      <c r="R542" s="69">
        <v>3</v>
      </c>
      <c r="S542" s="69">
        <v>3</v>
      </c>
      <c r="T542" s="70">
        <v>2</v>
      </c>
      <c r="U542" s="71"/>
      <c r="V542" s="407"/>
      <c r="W542" s="410" t="s">
        <v>1497</v>
      </c>
    </row>
    <row r="543" spans="2:23">
      <c r="B543" s="36" t="s">
        <v>37</v>
      </c>
      <c r="C543" s="37"/>
      <c r="D543" s="38"/>
      <c r="E543" s="39" t="s">
        <v>641</v>
      </c>
      <c r="F543" s="40"/>
      <c r="G543" s="41" t="s">
        <v>698</v>
      </c>
      <c r="H543" s="42"/>
      <c r="I543" s="136" t="s">
        <v>697</v>
      </c>
      <c r="J543" s="139" t="s">
        <v>20</v>
      </c>
      <c r="K543" s="43">
        <v>2001</v>
      </c>
      <c r="L543" s="44"/>
      <c r="M543" s="133" t="s">
        <v>641</v>
      </c>
      <c r="N543" s="46" t="s">
        <v>647</v>
      </c>
      <c r="O543" s="45">
        <v>2001</v>
      </c>
      <c r="P543" s="47">
        <f>SUM(Q543:T543)</f>
        <v>10</v>
      </c>
      <c r="Q543" s="48">
        <v>4</v>
      </c>
      <c r="R543" s="48">
        <v>1</v>
      </c>
      <c r="S543" s="48">
        <v>4</v>
      </c>
      <c r="T543" s="49">
        <v>1</v>
      </c>
      <c r="U543" s="50"/>
      <c r="V543" s="51"/>
      <c r="W543" s="410"/>
    </row>
    <row r="544" spans="2:23">
      <c r="B544" s="36" t="s">
        <v>37</v>
      </c>
      <c r="C544" s="37"/>
      <c r="D544" s="38"/>
      <c r="E544" s="39" t="s">
        <v>641</v>
      </c>
      <c r="F544" s="40"/>
      <c r="G544" s="41" t="s">
        <v>699</v>
      </c>
      <c r="H544" s="42"/>
      <c r="I544" s="136" t="s">
        <v>697</v>
      </c>
      <c r="J544" s="139" t="s">
        <v>20</v>
      </c>
      <c r="K544" s="43">
        <v>2001</v>
      </c>
      <c r="L544" s="44"/>
      <c r="M544" s="133" t="s">
        <v>641</v>
      </c>
      <c r="N544" s="46" t="s">
        <v>647</v>
      </c>
      <c r="O544" s="45">
        <v>2001</v>
      </c>
      <c r="P544" s="47">
        <f>SUM(Q544:T544)</f>
        <v>5</v>
      </c>
      <c r="Q544" s="48">
        <v>2</v>
      </c>
      <c r="R544" s="48">
        <v>1</v>
      </c>
      <c r="S544" s="48">
        <v>1</v>
      </c>
      <c r="T544" s="49">
        <v>1</v>
      </c>
      <c r="U544" s="50"/>
      <c r="V544" s="51"/>
      <c r="W544" s="410"/>
    </row>
    <row r="545" spans="2:23">
      <c r="B545" s="36" t="s">
        <v>37</v>
      </c>
      <c r="C545" s="37"/>
      <c r="D545" s="38"/>
      <c r="E545" s="39" t="s">
        <v>641</v>
      </c>
      <c r="F545" s="40"/>
      <c r="G545" s="41" t="s">
        <v>700</v>
      </c>
      <c r="H545" s="42"/>
      <c r="I545" s="136" t="s">
        <v>697</v>
      </c>
      <c r="J545" s="139" t="s">
        <v>20</v>
      </c>
      <c r="K545" s="43">
        <v>2001</v>
      </c>
      <c r="L545" s="44"/>
      <c r="M545" s="133" t="s">
        <v>641</v>
      </c>
      <c r="N545" s="46" t="s">
        <v>647</v>
      </c>
      <c r="O545" s="45">
        <v>2001</v>
      </c>
      <c r="P545" s="47" t="s">
        <v>40</v>
      </c>
      <c r="Q545" s="48" t="s">
        <v>40</v>
      </c>
      <c r="R545" s="48" t="s">
        <v>40</v>
      </c>
      <c r="S545" s="48" t="s">
        <v>40</v>
      </c>
      <c r="T545" s="49" t="s">
        <v>40</v>
      </c>
      <c r="U545" s="50"/>
      <c r="V545" s="51"/>
      <c r="W545" s="410"/>
    </row>
    <row r="546" spans="2:23">
      <c r="B546" s="36" t="s">
        <v>37</v>
      </c>
      <c r="C546" s="37"/>
      <c r="D546" s="38"/>
      <c r="E546" s="39" t="s">
        <v>641</v>
      </c>
      <c r="F546" s="40"/>
      <c r="G546" s="41" t="s">
        <v>701</v>
      </c>
      <c r="H546" s="42"/>
      <c r="I546" s="136" t="s">
        <v>697</v>
      </c>
      <c r="J546" s="139" t="s">
        <v>20</v>
      </c>
      <c r="K546" s="43">
        <v>2001</v>
      </c>
      <c r="L546" s="44"/>
      <c r="M546" s="133" t="s">
        <v>641</v>
      </c>
      <c r="N546" s="46" t="s">
        <v>647</v>
      </c>
      <c r="O546" s="45">
        <v>2001</v>
      </c>
      <c r="P546" s="47" t="s">
        <v>40</v>
      </c>
      <c r="Q546" s="48" t="s">
        <v>40</v>
      </c>
      <c r="R546" s="48" t="s">
        <v>40</v>
      </c>
      <c r="S546" s="48" t="s">
        <v>40</v>
      </c>
      <c r="T546" s="49" t="s">
        <v>40</v>
      </c>
      <c r="U546" s="50"/>
      <c r="V546" s="51"/>
      <c r="W546" s="410"/>
    </row>
    <row r="547" spans="2:23">
      <c r="B547" s="36" t="s">
        <v>37</v>
      </c>
      <c r="C547" s="37"/>
      <c r="D547" s="38"/>
      <c r="E547" s="39" t="s">
        <v>641</v>
      </c>
      <c r="F547" s="40"/>
      <c r="G547" s="41" t="s">
        <v>702</v>
      </c>
      <c r="H547" s="42"/>
      <c r="I547" s="136" t="s">
        <v>697</v>
      </c>
      <c r="J547" s="139" t="s">
        <v>20</v>
      </c>
      <c r="K547" s="43">
        <v>2001</v>
      </c>
      <c r="L547" s="44"/>
      <c r="M547" s="133" t="s">
        <v>641</v>
      </c>
      <c r="N547" s="46" t="s">
        <v>647</v>
      </c>
      <c r="O547" s="45">
        <v>2001</v>
      </c>
      <c r="P547" s="47" t="s">
        <v>40</v>
      </c>
      <c r="Q547" s="48" t="s">
        <v>40</v>
      </c>
      <c r="R547" s="48" t="s">
        <v>40</v>
      </c>
      <c r="S547" s="48" t="s">
        <v>40</v>
      </c>
      <c r="T547" s="49" t="s">
        <v>40</v>
      </c>
      <c r="U547" s="50"/>
      <c r="V547" s="51"/>
      <c r="W547" s="410"/>
    </row>
    <row r="548" spans="2:23">
      <c r="B548" s="36" t="s">
        <v>37</v>
      </c>
      <c r="C548" s="37"/>
      <c r="D548" s="38"/>
      <c r="E548" s="39" t="s">
        <v>641</v>
      </c>
      <c r="F548" s="40"/>
      <c r="G548" s="41" t="s">
        <v>703</v>
      </c>
      <c r="H548" s="42"/>
      <c r="I548" s="136" t="s">
        <v>697</v>
      </c>
      <c r="J548" s="139" t="s">
        <v>20</v>
      </c>
      <c r="K548" s="43">
        <v>2001</v>
      </c>
      <c r="L548" s="44"/>
      <c r="M548" s="133" t="s">
        <v>641</v>
      </c>
      <c r="N548" s="46" t="s">
        <v>647</v>
      </c>
      <c r="O548" s="45">
        <v>2001</v>
      </c>
      <c r="P548" s="47">
        <f>SUM(Q548:T548)</f>
        <v>4</v>
      </c>
      <c r="Q548" s="48">
        <v>2</v>
      </c>
      <c r="R548" s="48">
        <v>1</v>
      </c>
      <c r="S548" s="48">
        <v>0</v>
      </c>
      <c r="T548" s="49">
        <v>1</v>
      </c>
      <c r="U548" s="50"/>
      <c r="V548" s="51"/>
      <c r="W548" s="410"/>
    </row>
    <row r="549" spans="2:23">
      <c r="B549" s="36" t="s">
        <v>37</v>
      </c>
      <c r="C549" s="37"/>
      <c r="D549" s="38"/>
      <c r="E549" s="39" t="s">
        <v>641</v>
      </c>
      <c r="F549" s="40"/>
      <c r="G549" s="41" t="s">
        <v>704</v>
      </c>
      <c r="H549" s="42"/>
      <c r="I549" s="136" t="s">
        <v>697</v>
      </c>
      <c r="J549" s="139" t="s">
        <v>20</v>
      </c>
      <c r="K549" s="43">
        <v>2001</v>
      </c>
      <c r="L549" s="44"/>
      <c r="M549" s="133" t="s">
        <v>641</v>
      </c>
      <c r="N549" s="46" t="s">
        <v>647</v>
      </c>
      <c r="O549" s="45">
        <v>2001</v>
      </c>
      <c r="P549" s="47" t="s">
        <v>40</v>
      </c>
      <c r="Q549" s="48" t="s">
        <v>40</v>
      </c>
      <c r="R549" s="48" t="s">
        <v>40</v>
      </c>
      <c r="S549" s="48" t="s">
        <v>40</v>
      </c>
      <c r="T549" s="49" t="s">
        <v>40</v>
      </c>
      <c r="U549" s="50"/>
      <c r="V549" s="51"/>
      <c r="W549" s="410"/>
    </row>
    <row r="550" spans="2:23">
      <c r="B550" s="36" t="s">
        <v>37</v>
      </c>
      <c r="C550" s="37"/>
      <c r="D550" s="38"/>
      <c r="E550" s="39" t="s">
        <v>641</v>
      </c>
      <c r="F550" s="40"/>
      <c r="G550" s="41" t="s">
        <v>705</v>
      </c>
      <c r="H550" s="42"/>
      <c r="I550" s="136" t="s">
        <v>697</v>
      </c>
      <c r="J550" s="139" t="s">
        <v>20</v>
      </c>
      <c r="K550" s="43">
        <v>2001</v>
      </c>
      <c r="L550" s="44"/>
      <c r="M550" s="133" t="s">
        <v>641</v>
      </c>
      <c r="N550" s="46" t="s">
        <v>647</v>
      </c>
      <c r="O550" s="45">
        <v>2001</v>
      </c>
      <c r="P550" s="47" t="s">
        <v>40</v>
      </c>
      <c r="Q550" s="48" t="s">
        <v>40</v>
      </c>
      <c r="R550" s="48" t="s">
        <v>40</v>
      </c>
      <c r="S550" s="48" t="s">
        <v>40</v>
      </c>
      <c r="T550" s="49" t="s">
        <v>40</v>
      </c>
      <c r="U550" s="50"/>
      <c r="V550" s="51"/>
      <c r="W550" s="410"/>
    </row>
    <row r="551" spans="2:23">
      <c r="B551" s="36" t="s">
        <v>37</v>
      </c>
      <c r="C551" s="37"/>
      <c r="D551" s="38"/>
      <c r="E551" s="39" t="s">
        <v>641</v>
      </c>
      <c r="F551" s="40"/>
      <c r="G551" s="41" t="s">
        <v>706</v>
      </c>
      <c r="H551" s="42"/>
      <c r="I551" s="136" t="s">
        <v>697</v>
      </c>
      <c r="J551" s="139" t="s">
        <v>20</v>
      </c>
      <c r="K551" s="43">
        <v>2001</v>
      </c>
      <c r="L551" s="44"/>
      <c r="M551" s="133" t="s">
        <v>641</v>
      </c>
      <c r="N551" s="46" t="s">
        <v>647</v>
      </c>
      <c r="O551" s="45">
        <v>2001</v>
      </c>
      <c r="P551" s="47" t="s">
        <v>40</v>
      </c>
      <c r="Q551" s="48" t="s">
        <v>40</v>
      </c>
      <c r="R551" s="48" t="s">
        <v>40</v>
      </c>
      <c r="S551" s="48" t="s">
        <v>40</v>
      </c>
      <c r="T551" s="49" t="s">
        <v>40</v>
      </c>
      <c r="U551" s="50"/>
      <c r="V551" s="51"/>
      <c r="W551" s="410"/>
    </row>
    <row r="552" spans="2:23">
      <c r="B552" s="57" t="s">
        <v>37</v>
      </c>
      <c r="C552" s="58"/>
      <c r="D552" s="59"/>
      <c r="E552" s="60" t="s">
        <v>641</v>
      </c>
      <c r="F552" s="61"/>
      <c r="G552" s="62" t="s">
        <v>707</v>
      </c>
      <c r="H552" s="63"/>
      <c r="I552" s="137" t="s">
        <v>708</v>
      </c>
      <c r="J552" s="140" t="s">
        <v>20</v>
      </c>
      <c r="K552" s="64"/>
      <c r="L552" s="65"/>
      <c r="M552" s="134" t="s">
        <v>641</v>
      </c>
      <c r="N552" s="67" t="s">
        <v>647</v>
      </c>
      <c r="O552" s="66">
        <v>2002</v>
      </c>
      <c r="P552" s="68">
        <f t="shared" ref="P552:P557" si="16">SUM(Q552:T552)</f>
        <v>6</v>
      </c>
      <c r="Q552" s="69">
        <v>3</v>
      </c>
      <c r="R552" s="69">
        <v>1</v>
      </c>
      <c r="S552" s="69">
        <v>2</v>
      </c>
      <c r="T552" s="70">
        <v>0</v>
      </c>
      <c r="U552" s="71"/>
      <c r="V552" s="407"/>
      <c r="W552" s="410" t="s">
        <v>1497</v>
      </c>
    </row>
    <row r="553" spans="2:23">
      <c r="B553" s="36" t="s">
        <v>37</v>
      </c>
      <c r="C553" s="37"/>
      <c r="D553" s="38"/>
      <c r="E553" s="39" t="s">
        <v>641</v>
      </c>
      <c r="F553" s="40"/>
      <c r="G553" s="41" t="s">
        <v>709</v>
      </c>
      <c r="H553" s="42"/>
      <c r="I553" s="136" t="s">
        <v>708</v>
      </c>
      <c r="J553" s="139" t="s">
        <v>20</v>
      </c>
      <c r="K553" s="43"/>
      <c r="L553" s="44"/>
      <c r="M553" s="133" t="s">
        <v>641</v>
      </c>
      <c r="N553" s="46" t="s">
        <v>647</v>
      </c>
      <c r="O553" s="45">
        <v>2002</v>
      </c>
      <c r="P553" s="47">
        <f t="shared" si="16"/>
        <v>9</v>
      </c>
      <c r="Q553" s="48">
        <v>3</v>
      </c>
      <c r="R553" s="48">
        <v>1</v>
      </c>
      <c r="S553" s="48">
        <v>4</v>
      </c>
      <c r="T553" s="49">
        <v>1</v>
      </c>
      <c r="U553" s="50"/>
      <c r="V553" s="51"/>
      <c r="W553" s="410"/>
    </row>
    <row r="554" spans="2:23">
      <c r="B554" s="36" t="s">
        <v>37</v>
      </c>
      <c r="C554" s="37"/>
      <c r="D554" s="38"/>
      <c r="E554" s="39" t="s">
        <v>641</v>
      </c>
      <c r="F554" s="40"/>
      <c r="G554" s="41" t="s">
        <v>710</v>
      </c>
      <c r="H554" s="42"/>
      <c r="I554" s="136" t="s">
        <v>708</v>
      </c>
      <c r="J554" s="139" t="s">
        <v>20</v>
      </c>
      <c r="K554" s="43"/>
      <c r="L554" s="44"/>
      <c r="M554" s="133" t="s">
        <v>641</v>
      </c>
      <c r="N554" s="46" t="s">
        <v>647</v>
      </c>
      <c r="O554" s="45">
        <v>2002</v>
      </c>
      <c r="P554" s="47">
        <f t="shared" si="16"/>
        <v>8</v>
      </c>
      <c r="Q554" s="48">
        <v>3</v>
      </c>
      <c r="R554" s="48">
        <v>1</v>
      </c>
      <c r="S554" s="48">
        <v>3</v>
      </c>
      <c r="T554" s="49">
        <v>1</v>
      </c>
      <c r="U554" s="50"/>
      <c r="V554" s="51"/>
      <c r="W554" s="410"/>
    </row>
    <row r="555" spans="2:23">
      <c r="B555" s="36" t="s">
        <v>37</v>
      </c>
      <c r="C555" s="37"/>
      <c r="D555" s="38"/>
      <c r="E555" s="39" t="s">
        <v>641</v>
      </c>
      <c r="F555" s="40"/>
      <c r="G555" s="41" t="s">
        <v>711</v>
      </c>
      <c r="H555" s="42"/>
      <c r="I555" s="136" t="s">
        <v>708</v>
      </c>
      <c r="J555" s="139" t="s">
        <v>20</v>
      </c>
      <c r="K555" s="43"/>
      <c r="L555" s="44"/>
      <c r="M555" s="133" t="s">
        <v>641</v>
      </c>
      <c r="N555" s="46" t="s">
        <v>647</v>
      </c>
      <c r="O555" s="45">
        <v>2002</v>
      </c>
      <c r="P555" s="47">
        <f t="shared" si="16"/>
        <v>6</v>
      </c>
      <c r="Q555" s="48">
        <v>3</v>
      </c>
      <c r="R555" s="48">
        <v>1</v>
      </c>
      <c r="S555" s="48">
        <v>2</v>
      </c>
      <c r="T555" s="49">
        <v>0</v>
      </c>
      <c r="U555" s="50"/>
      <c r="V555" s="51"/>
      <c r="W555" s="410"/>
    </row>
    <row r="556" spans="2:23">
      <c r="B556" s="36" t="s">
        <v>37</v>
      </c>
      <c r="C556" s="37"/>
      <c r="D556" s="38"/>
      <c r="E556" s="39" t="s">
        <v>641</v>
      </c>
      <c r="F556" s="40"/>
      <c r="G556" s="41" t="s">
        <v>712</v>
      </c>
      <c r="H556" s="42"/>
      <c r="I556" s="136" t="s">
        <v>708</v>
      </c>
      <c r="J556" s="139" t="s">
        <v>20</v>
      </c>
      <c r="K556" s="43"/>
      <c r="L556" s="44"/>
      <c r="M556" s="133" t="s">
        <v>641</v>
      </c>
      <c r="N556" s="46" t="s">
        <v>647</v>
      </c>
      <c r="O556" s="45">
        <v>2002</v>
      </c>
      <c r="P556" s="47">
        <f t="shared" si="16"/>
        <v>10</v>
      </c>
      <c r="Q556" s="48">
        <v>3</v>
      </c>
      <c r="R556" s="48">
        <v>2</v>
      </c>
      <c r="S556" s="48">
        <v>4</v>
      </c>
      <c r="T556" s="49">
        <v>1</v>
      </c>
      <c r="U556" s="50"/>
      <c r="V556" s="51"/>
      <c r="W556" s="410"/>
    </row>
    <row r="557" spans="2:23">
      <c r="B557" s="36" t="s">
        <v>37</v>
      </c>
      <c r="C557" s="37"/>
      <c r="D557" s="38"/>
      <c r="E557" s="39" t="s">
        <v>641</v>
      </c>
      <c r="F557" s="40"/>
      <c r="G557" s="41" t="s">
        <v>713</v>
      </c>
      <c r="H557" s="42"/>
      <c r="I557" s="136" t="s">
        <v>708</v>
      </c>
      <c r="J557" s="139" t="s">
        <v>20</v>
      </c>
      <c r="K557" s="43"/>
      <c r="L557" s="44"/>
      <c r="M557" s="133" t="s">
        <v>641</v>
      </c>
      <c r="N557" s="46" t="s">
        <v>647</v>
      </c>
      <c r="O557" s="45">
        <v>2002</v>
      </c>
      <c r="P557" s="47">
        <f t="shared" si="16"/>
        <v>4</v>
      </c>
      <c r="Q557" s="48">
        <v>2</v>
      </c>
      <c r="R557" s="48">
        <v>1</v>
      </c>
      <c r="S557" s="48">
        <v>0</v>
      </c>
      <c r="T557" s="49">
        <v>1</v>
      </c>
      <c r="U557" s="50"/>
      <c r="V557" s="51"/>
      <c r="W557" s="410"/>
    </row>
    <row r="558" spans="2:23">
      <c r="B558" s="36" t="s">
        <v>37</v>
      </c>
      <c r="C558" s="37"/>
      <c r="D558" s="38"/>
      <c r="E558" s="39" t="s">
        <v>641</v>
      </c>
      <c r="F558" s="40"/>
      <c r="G558" s="41" t="s">
        <v>714</v>
      </c>
      <c r="H558" s="42"/>
      <c r="I558" s="136" t="s">
        <v>708</v>
      </c>
      <c r="J558" s="139" t="s">
        <v>20</v>
      </c>
      <c r="K558" s="43"/>
      <c r="L558" s="44"/>
      <c r="M558" s="133" t="s">
        <v>641</v>
      </c>
      <c r="N558" s="46" t="s">
        <v>647</v>
      </c>
      <c r="O558" s="45">
        <v>2002</v>
      </c>
      <c r="P558" s="47"/>
      <c r="Q558" s="48"/>
      <c r="R558" s="48"/>
      <c r="S558" s="48"/>
      <c r="T558" s="49"/>
      <c r="U558" s="50"/>
      <c r="V558" s="51"/>
      <c r="W558" s="410"/>
    </row>
    <row r="559" spans="2:23">
      <c r="B559" s="36" t="s">
        <v>37</v>
      </c>
      <c r="C559" s="37"/>
      <c r="D559" s="38"/>
      <c r="E559" s="39" t="s">
        <v>641</v>
      </c>
      <c r="F559" s="40"/>
      <c r="G559" s="41" t="s">
        <v>715</v>
      </c>
      <c r="H559" s="42"/>
      <c r="I559" s="136" t="s">
        <v>708</v>
      </c>
      <c r="J559" s="139" t="s">
        <v>20</v>
      </c>
      <c r="K559" s="43"/>
      <c r="L559" s="44"/>
      <c r="M559" s="133" t="s">
        <v>641</v>
      </c>
      <c r="N559" s="46" t="s">
        <v>647</v>
      </c>
      <c r="O559" s="45">
        <v>2002</v>
      </c>
      <c r="P559" s="47">
        <f>SUM(Q559:T559)</f>
        <v>8</v>
      </c>
      <c r="Q559" s="48">
        <v>3</v>
      </c>
      <c r="R559" s="48">
        <v>2</v>
      </c>
      <c r="S559" s="48">
        <v>1</v>
      </c>
      <c r="T559" s="49">
        <v>2</v>
      </c>
      <c r="U559" s="50"/>
      <c r="V559" s="51"/>
      <c r="W559" s="410"/>
    </row>
    <row r="560" spans="2:23">
      <c r="B560" s="36" t="s">
        <v>37</v>
      </c>
      <c r="C560" s="37"/>
      <c r="D560" s="38"/>
      <c r="E560" s="39" t="s">
        <v>641</v>
      </c>
      <c r="F560" s="40"/>
      <c r="G560" s="41" t="s">
        <v>716</v>
      </c>
      <c r="H560" s="42"/>
      <c r="I560" s="136" t="s">
        <v>708</v>
      </c>
      <c r="J560" s="139" t="s">
        <v>20</v>
      </c>
      <c r="K560" s="43"/>
      <c r="L560" s="44"/>
      <c r="M560" s="133" t="s">
        <v>641</v>
      </c>
      <c r="N560" s="46" t="s">
        <v>647</v>
      </c>
      <c r="O560" s="45">
        <v>2002</v>
      </c>
      <c r="P560" s="47">
        <f>SUM(Q560:T560)</f>
        <v>6</v>
      </c>
      <c r="Q560" s="48">
        <v>3</v>
      </c>
      <c r="R560" s="48">
        <v>1</v>
      </c>
      <c r="S560" s="48">
        <v>2</v>
      </c>
      <c r="T560" s="49">
        <v>0</v>
      </c>
      <c r="U560" s="50"/>
      <c r="V560" s="51"/>
      <c r="W560" s="410"/>
    </row>
    <row r="561" spans="2:23">
      <c r="B561" s="36" t="s">
        <v>37</v>
      </c>
      <c r="C561" s="37"/>
      <c r="D561" s="38"/>
      <c r="E561" s="39" t="s">
        <v>641</v>
      </c>
      <c r="F561" s="40"/>
      <c r="G561" s="41" t="s">
        <v>717</v>
      </c>
      <c r="H561" s="42"/>
      <c r="I561" s="136" t="s">
        <v>708</v>
      </c>
      <c r="J561" s="139" t="s">
        <v>20</v>
      </c>
      <c r="K561" s="43"/>
      <c r="L561" s="44"/>
      <c r="M561" s="133" t="s">
        <v>641</v>
      </c>
      <c r="N561" s="46" t="s">
        <v>647</v>
      </c>
      <c r="O561" s="45">
        <v>2002</v>
      </c>
      <c r="P561" s="47">
        <f>SUM(Q561:T561)</f>
        <v>5</v>
      </c>
      <c r="Q561" s="48">
        <v>2</v>
      </c>
      <c r="R561" s="48">
        <v>1</v>
      </c>
      <c r="S561" s="48">
        <v>2</v>
      </c>
      <c r="T561" s="49">
        <v>0</v>
      </c>
      <c r="U561" s="50"/>
      <c r="V561" s="51"/>
      <c r="W561" s="410"/>
    </row>
    <row r="562" spans="2:23">
      <c r="B562" s="36" t="s">
        <v>37</v>
      </c>
      <c r="C562" s="37"/>
      <c r="D562" s="38"/>
      <c r="E562" s="39" t="s">
        <v>641</v>
      </c>
      <c r="F562" s="40"/>
      <c r="G562" s="41" t="s">
        <v>718</v>
      </c>
      <c r="H562" s="42"/>
      <c r="I562" s="136" t="s">
        <v>708</v>
      </c>
      <c r="J562" s="139" t="s">
        <v>20</v>
      </c>
      <c r="K562" s="43"/>
      <c r="L562" s="44"/>
      <c r="M562" s="133" t="s">
        <v>641</v>
      </c>
      <c r="N562" s="46" t="s">
        <v>647</v>
      </c>
      <c r="O562" s="45">
        <v>2002</v>
      </c>
      <c r="P562" s="47">
        <f>SUM(Q562:T562)</f>
        <v>11</v>
      </c>
      <c r="Q562" s="48">
        <v>4</v>
      </c>
      <c r="R562" s="48">
        <v>2</v>
      </c>
      <c r="S562" s="48">
        <v>3</v>
      </c>
      <c r="T562" s="49">
        <v>2</v>
      </c>
      <c r="U562" s="50"/>
      <c r="V562" s="51"/>
      <c r="W562" s="410"/>
    </row>
    <row r="563" spans="2:23">
      <c r="B563" s="57" t="s">
        <v>18</v>
      </c>
      <c r="C563" s="58" t="s">
        <v>719</v>
      </c>
      <c r="D563" s="59" t="s">
        <v>720</v>
      </c>
      <c r="E563" s="60" t="s">
        <v>641</v>
      </c>
      <c r="F563" s="61">
        <v>1</v>
      </c>
      <c r="G563" s="62" t="s">
        <v>721</v>
      </c>
      <c r="H563" s="63">
        <v>3.1018518518518517E-3</v>
      </c>
      <c r="I563" s="137" t="s">
        <v>722</v>
      </c>
      <c r="J563" s="140" t="s">
        <v>636</v>
      </c>
      <c r="K563" s="64">
        <v>38145</v>
      </c>
      <c r="L563" s="65" t="s">
        <v>723</v>
      </c>
      <c r="M563" s="134" t="s">
        <v>641</v>
      </c>
      <c r="N563" s="67" t="s">
        <v>647</v>
      </c>
      <c r="O563" s="66">
        <v>2004</v>
      </c>
      <c r="P563" s="68">
        <f t="shared" ref="P563:P573" si="17">SUM(Q563:T563)</f>
        <v>11</v>
      </c>
      <c r="Q563" s="69">
        <v>3</v>
      </c>
      <c r="R563" s="69">
        <v>2</v>
      </c>
      <c r="S563" s="69">
        <v>4</v>
      </c>
      <c r="T563" s="70">
        <v>2</v>
      </c>
      <c r="U563" s="71"/>
      <c r="V563" s="407"/>
      <c r="W563" s="410" t="s">
        <v>1497</v>
      </c>
    </row>
    <row r="564" spans="2:23">
      <c r="B564" s="36" t="s">
        <v>18</v>
      </c>
      <c r="C564" s="37" t="s">
        <v>719</v>
      </c>
      <c r="D564" s="38" t="s">
        <v>720</v>
      </c>
      <c r="E564" s="39" t="s">
        <v>641</v>
      </c>
      <c r="F564" s="40">
        <v>2</v>
      </c>
      <c r="G564" s="41" t="s">
        <v>724</v>
      </c>
      <c r="H564" s="42">
        <v>2.8124999999999999E-3</v>
      </c>
      <c r="I564" s="136" t="s">
        <v>722</v>
      </c>
      <c r="J564" s="139" t="s">
        <v>636</v>
      </c>
      <c r="K564" s="43">
        <v>38145</v>
      </c>
      <c r="L564" s="44" t="s">
        <v>723</v>
      </c>
      <c r="M564" s="133" t="s">
        <v>641</v>
      </c>
      <c r="N564" s="46" t="s">
        <v>647</v>
      </c>
      <c r="O564" s="45">
        <v>2004</v>
      </c>
      <c r="P564" s="47">
        <f t="shared" si="17"/>
        <v>10</v>
      </c>
      <c r="Q564" s="48">
        <v>3</v>
      </c>
      <c r="R564" s="48">
        <v>2</v>
      </c>
      <c r="S564" s="48">
        <v>4</v>
      </c>
      <c r="T564" s="49">
        <v>1</v>
      </c>
      <c r="U564" s="50"/>
      <c r="V564" s="51"/>
      <c r="W564" s="410"/>
    </row>
    <row r="565" spans="2:23">
      <c r="B565" s="36" t="s">
        <v>18</v>
      </c>
      <c r="C565" s="37" t="s">
        <v>719</v>
      </c>
      <c r="D565" s="38" t="s">
        <v>720</v>
      </c>
      <c r="E565" s="39" t="s">
        <v>641</v>
      </c>
      <c r="F565" s="40">
        <v>3</v>
      </c>
      <c r="G565" s="41" t="s">
        <v>725</v>
      </c>
      <c r="H565" s="42">
        <v>3.2291666666666666E-3</v>
      </c>
      <c r="I565" s="136" t="s">
        <v>722</v>
      </c>
      <c r="J565" s="139" t="s">
        <v>636</v>
      </c>
      <c r="K565" s="43">
        <v>38145</v>
      </c>
      <c r="L565" s="44" t="s">
        <v>723</v>
      </c>
      <c r="M565" s="133" t="s">
        <v>641</v>
      </c>
      <c r="N565" s="46" t="s">
        <v>647</v>
      </c>
      <c r="O565" s="45">
        <v>2004</v>
      </c>
      <c r="P565" s="47">
        <f t="shared" si="17"/>
        <v>8</v>
      </c>
      <c r="Q565" s="48">
        <v>3</v>
      </c>
      <c r="R565" s="48">
        <v>2</v>
      </c>
      <c r="S565" s="48">
        <v>1</v>
      </c>
      <c r="T565" s="49">
        <v>2</v>
      </c>
      <c r="U565" s="50"/>
      <c r="V565" s="51"/>
      <c r="W565" s="410"/>
    </row>
    <row r="566" spans="2:23">
      <c r="B566" s="36" t="s">
        <v>18</v>
      </c>
      <c r="C566" s="37" t="s">
        <v>719</v>
      </c>
      <c r="D566" s="38" t="s">
        <v>720</v>
      </c>
      <c r="E566" s="39" t="s">
        <v>641</v>
      </c>
      <c r="F566" s="40">
        <v>4</v>
      </c>
      <c r="G566" s="41" t="s">
        <v>726</v>
      </c>
      <c r="H566" s="42">
        <v>3.2175925925925922E-3</v>
      </c>
      <c r="I566" s="136" t="s">
        <v>722</v>
      </c>
      <c r="J566" s="139" t="s">
        <v>636</v>
      </c>
      <c r="K566" s="43">
        <v>38145</v>
      </c>
      <c r="L566" s="44" t="s">
        <v>723</v>
      </c>
      <c r="M566" s="133" t="s">
        <v>641</v>
      </c>
      <c r="N566" s="46" t="s">
        <v>647</v>
      </c>
      <c r="O566" s="45">
        <v>2004</v>
      </c>
      <c r="P566" s="47">
        <f t="shared" si="17"/>
        <v>7</v>
      </c>
      <c r="Q566" s="48">
        <v>3</v>
      </c>
      <c r="R566" s="48">
        <v>1</v>
      </c>
      <c r="S566" s="48">
        <v>3</v>
      </c>
      <c r="T566" s="49">
        <v>0</v>
      </c>
      <c r="U566" s="50"/>
      <c r="V566" s="51"/>
      <c r="W566" s="410"/>
    </row>
    <row r="567" spans="2:23">
      <c r="B567" s="36" t="s">
        <v>18</v>
      </c>
      <c r="C567" s="37" t="s">
        <v>719</v>
      </c>
      <c r="D567" s="38" t="s">
        <v>720</v>
      </c>
      <c r="E567" s="39" t="s">
        <v>641</v>
      </c>
      <c r="F567" s="40">
        <v>5</v>
      </c>
      <c r="G567" s="41" t="s">
        <v>727</v>
      </c>
      <c r="H567" s="42">
        <v>5.8912037037037032E-3</v>
      </c>
      <c r="I567" s="136" t="s">
        <v>722</v>
      </c>
      <c r="J567" s="139" t="s">
        <v>636</v>
      </c>
      <c r="K567" s="43">
        <v>38145</v>
      </c>
      <c r="L567" s="44" t="s">
        <v>723</v>
      </c>
      <c r="M567" s="133" t="s">
        <v>641</v>
      </c>
      <c r="N567" s="46" t="s">
        <v>647</v>
      </c>
      <c r="O567" s="45">
        <v>2004</v>
      </c>
      <c r="P567" s="47">
        <f t="shared" si="17"/>
        <v>7</v>
      </c>
      <c r="Q567" s="48">
        <v>2</v>
      </c>
      <c r="R567" s="48">
        <v>1</v>
      </c>
      <c r="S567" s="48">
        <v>2</v>
      </c>
      <c r="T567" s="49">
        <v>2</v>
      </c>
      <c r="U567" s="50"/>
      <c r="V567" s="51"/>
      <c r="W567" s="410"/>
    </row>
    <row r="568" spans="2:23">
      <c r="B568" s="36" t="s">
        <v>18</v>
      </c>
      <c r="C568" s="37" t="s">
        <v>719</v>
      </c>
      <c r="D568" s="38" t="s">
        <v>720</v>
      </c>
      <c r="E568" s="39" t="s">
        <v>641</v>
      </c>
      <c r="F568" s="40">
        <v>6</v>
      </c>
      <c r="G568" s="41" t="s">
        <v>728</v>
      </c>
      <c r="H568" s="42">
        <v>3.2986111111111111E-3</v>
      </c>
      <c r="I568" s="136" t="s">
        <v>722</v>
      </c>
      <c r="J568" s="139" t="s">
        <v>636</v>
      </c>
      <c r="K568" s="43">
        <v>38145</v>
      </c>
      <c r="L568" s="44" t="s">
        <v>723</v>
      </c>
      <c r="M568" s="133" t="s">
        <v>641</v>
      </c>
      <c r="N568" s="46" t="s">
        <v>647</v>
      </c>
      <c r="O568" s="45">
        <v>2004</v>
      </c>
      <c r="P568" s="47">
        <f t="shared" si="17"/>
        <v>6</v>
      </c>
      <c r="Q568" s="48">
        <v>3</v>
      </c>
      <c r="R568" s="48">
        <v>1</v>
      </c>
      <c r="S568" s="48">
        <v>2</v>
      </c>
      <c r="T568" s="49">
        <v>0</v>
      </c>
      <c r="U568" s="50"/>
      <c r="V568" s="51"/>
      <c r="W568" s="410"/>
    </row>
    <row r="569" spans="2:23">
      <c r="B569" s="36" t="s">
        <v>18</v>
      </c>
      <c r="C569" s="37" t="s">
        <v>719</v>
      </c>
      <c r="D569" s="38" t="s">
        <v>720</v>
      </c>
      <c r="E569" s="39" t="s">
        <v>641</v>
      </c>
      <c r="F569" s="40">
        <v>7</v>
      </c>
      <c r="G569" s="41" t="s">
        <v>729</v>
      </c>
      <c r="H569" s="42">
        <v>3.0671296296296297E-3</v>
      </c>
      <c r="I569" s="136" t="s">
        <v>722</v>
      </c>
      <c r="J569" s="139" t="s">
        <v>636</v>
      </c>
      <c r="K569" s="43">
        <v>38145</v>
      </c>
      <c r="L569" s="44" t="s">
        <v>723</v>
      </c>
      <c r="M569" s="133" t="s">
        <v>641</v>
      </c>
      <c r="N569" s="46" t="s">
        <v>647</v>
      </c>
      <c r="O569" s="45">
        <v>2004</v>
      </c>
      <c r="P569" s="47">
        <f t="shared" si="17"/>
        <v>6</v>
      </c>
      <c r="Q569" s="48">
        <v>3</v>
      </c>
      <c r="R569" s="48">
        <v>1</v>
      </c>
      <c r="S569" s="48">
        <v>2</v>
      </c>
      <c r="T569" s="49">
        <v>0</v>
      </c>
      <c r="U569" s="50"/>
      <c r="V569" s="51"/>
      <c r="W569" s="410"/>
    </row>
    <row r="570" spans="2:23">
      <c r="B570" s="36" t="s">
        <v>18</v>
      </c>
      <c r="C570" s="37" t="s">
        <v>719</v>
      </c>
      <c r="D570" s="38" t="s">
        <v>720</v>
      </c>
      <c r="E570" s="39" t="s">
        <v>641</v>
      </c>
      <c r="F570" s="40">
        <v>8</v>
      </c>
      <c r="G570" s="41" t="s">
        <v>730</v>
      </c>
      <c r="H570" s="42">
        <v>3.4490740740740745E-3</v>
      </c>
      <c r="I570" s="136" t="s">
        <v>722</v>
      </c>
      <c r="J570" s="139" t="s">
        <v>636</v>
      </c>
      <c r="K570" s="43">
        <v>38145</v>
      </c>
      <c r="L570" s="44" t="s">
        <v>723</v>
      </c>
      <c r="M570" s="133" t="s">
        <v>641</v>
      </c>
      <c r="N570" s="46" t="s">
        <v>647</v>
      </c>
      <c r="O570" s="45">
        <v>2004</v>
      </c>
      <c r="P570" s="47">
        <f t="shared" si="17"/>
        <v>7</v>
      </c>
      <c r="Q570" s="48">
        <v>3</v>
      </c>
      <c r="R570" s="48">
        <v>0</v>
      </c>
      <c r="S570" s="48">
        <v>3</v>
      </c>
      <c r="T570" s="49">
        <v>1</v>
      </c>
      <c r="U570" s="50"/>
      <c r="V570" s="51"/>
      <c r="W570" s="410"/>
    </row>
    <row r="571" spans="2:23">
      <c r="B571" s="36" t="s">
        <v>18</v>
      </c>
      <c r="C571" s="37" t="s">
        <v>719</v>
      </c>
      <c r="D571" s="38" t="s">
        <v>720</v>
      </c>
      <c r="E571" s="39" t="s">
        <v>641</v>
      </c>
      <c r="F571" s="40">
        <v>9</v>
      </c>
      <c r="G571" s="41" t="s">
        <v>731</v>
      </c>
      <c r="H571" s="42">
        <v>6.9560185185185185E-3</v>
      </c>
      <c r="I571" s="136" t="s">
        <v>722</v>
      </c>
      <c r="J571" s="139" t="s">
        <v>636</v>
      </c>
      <c r="K571" s="43">
        <v>38145</v>
      </c>
      <c r="L571" s="44" t="s">
        <v>723</v>
      </c>
      <c r="M571" s="133" t="s">
        <v>641</v>
      </c>
      <c r="N571" s="46" t="s">
        <v>647</v>
      </c>
      <c r="O571" s="45">
        <v>2004</v>
      </c>
      <c r="P571" s="47">
        <f t="shared" si="17"/>
        <v>5</v>
      </c>
      <c r="Q571" s="48">
        <v>2</v>
      </c>
      <c r="R571" s="48">
        <v>1</v>
      </c>
      <c r="S571" s="48">
        <v>2</v>
      </c>
      <c r="T571" s="49">
        <v>0</v>
      </c>
      <c r="U571" s="50"/>
      <c r="V571" s="51"/>
      <c r="W571" s="410"/>
    </row>
    <row r="572" spans="2:23">
      <c r="B572" s="36" t="s">
        <v>18</v>
      </c>
      <c r="C572" s="37" t="s">
        <v>719</v>
      </c>
      <c r="D572" s="38" t="s">
        <v>720</v>
      </c>
      <c r="E572" s="39" t="s">
        <v>641</v>
      </c>
      <c r="F572" s="40">
        <v>10</v>
      </c>
      <c r="G572" s="41" t="s">
        <v>732</v>
      </c>
      <c r="H572" s="42">
        <v>2.488425925925926E-3</v>
      </c>
      <c r="I572" s="136" t="s">
        <v>722</v>
      </c>
      <c r="J572" s="139" t="s">
        <v>636</v>
      </c>
      <c r="K572" s="43">
        <v>38145</v>
      </c>
      <c r="L572" s="44" t="s">
        <v>723</v>
      </c>
      <c r="M572" s="133" t="s">
        <v>641</v>
      </c>
      <c r="N572" s="46" t="s">
        <v>647</v>
      </c>
      <c r="O572" s="45">
        <v>2004</v>
      </c>
      <c r="P572" s="47">
        <f t="shared" si="17"/>
        <v>2</v>
      </c>
      <c r="Q572" s="48">
        <v>1</v>
      </c>
      <c r="R572" s="48">
        <v>1</v>
      </c>
      <c r="S572" s="48">
        <v>0</v>
      </c>
      <c r="T572" s="49">
        <v>0</v>
      </c>
      <c r="U572" s="50"/>
      <c r="V572" s="51"/>
      <c r="W572" s="410"/>
    </row>
    <row r="573" spans="2:23">
      <c r="B573" s="36" t="s">
        <v>18</v>
      </c>
      <c r="C573" s="37" t="s">
        <v>719</v>
      </c>
      <c r="D573" s="38" t="s">
        <v>720</v>
      </c>
      <c r="E573" s="39" t="s">
        <v>641</v>
      </c>
      <c r="F573" s="40">
        <v>11</v>
      </c>
      <c r="G573" s="41" t="s">
        <v>733</v>
      </c>
      <c r="H573" s="42">
        <v>4.155092592592593E-3</v>
      </c>
      <c r="I573" s="136" t="s">
        <v>722</v>
      </c>
      <c r="J573" s="139" t="s">
        <v>636</v>
      </c>
      <c r="K573" s="43">
        <v>38145</v>
      </c>
      <c r="L573" s="44" t="s">
        <v>723</v>
      </c>
      <c r="M573" s="133" t="s">
        <v>641</v>
      </c>
      <c r="N573" s="46" t="s">
        <v>647</v>
      </c>
      <c r="O573" s="45">
        <v>2004</v>
      </c>
      <c r="P573" s="47">
        <f t="shared" si="17"/>
        <v>5</v>
      </c>
      <c r="Q573" s="48">
        <v>2</v>
      </c>
      <c r="R573" s="48">
        <v>1</v>
      </c>
      <c r="S573" s="48">
        <v>1</v>
      </c>
      <c r="T573" s="49">
        <v>1</v>
      </c>
      <c r="U573" s="50"/>
      <c r="V573" s="51"/>
      <c r="W573" s="410"/>
    </row>
    <row r="574" spans="2:23">
      <c r="B574" s="57" t="s">
        <v>18</v>
      </c>
      <c r="C574" s="58" t="s">
        <v>734</v>
      </c>
      <c r="D574" s="59" t="s">
        <v>735</v>
      </c>
      <c r="E574" s="60" t="s">
        <v>641</v>
      </c>
      <c r="F574" s="61">
        <v>1</v>
      </c>
      <c r="G574" s="62" t="s">
        <v>736</v>
      </c>
      <c r="H574" s="63">
        <v>3.4259259259259264E-3</v>
      </c>
      <c r="I574" s="137" t="s">
        <v>737</v>
      </c>
      <c r="J574" s="140" t="s">
        <v>20</v>
      </c>
      <c r="K574" s="64">
        <v>39309</v>
      </c>
      <c r="L574" s="65" t="s">
        <v>738</v>
      </c>
      <c r="M574" s="134" t="s">
        <v>641</v>
      </c>
      <c r="N574" s="67" t="s">
        <v>647</v>
      </c>
      <c r="O574" s="66">
        <v>2007</v>
      </c>
      <c r="P574" s="68"/>
      <c r="Q574" s="69"/>
      <c r="R574" s="69"/>
      <c r="S574" s="69"/>
      <c r="T574" s="70"/>
      <c r="U574" s="71"/>
      <c r="V574" s="407"/>
      <c r="W574" s="410" t="s">
        <v>1497</v>
      </c>
    </row>
    <row r="575" spans="2:23">
      <c r="B575" s="36" t="s">
        <v>18</v>
      </c>
      <c r="C575" s="37" t="s">
        <v>734</v>
      </c>
      <c r="D575" s="38" t="s">
        <v>735</v>
      </c>
      <c r="E575" s="39" t="s">
        <v>641</v>
      </c>
      <c r="F575" s="40">
        <v>2</v>
      </c>
      <c r="G575" s="41" t="s">
        <v>739</v>
      </c>
      <c r="H575" s="42">
        <v>2.6851851851851854E-3</v>
      </c>
      <c r="I575" s="136" t="s">
        <v>737</v>
      </c>
      <c r="J575" s="139" t="s">
        <v>20</v>
      </c>
      <c r="K575" s="43">
        <v>39309</v>
      </c>
      <c r="L575" s="44" t="s">
        <v>738</v>
      </c>
      <c r="M575" s="133" t="s">
        <v>641</v>
      </c>
      <c r="N575" s="46" t="s">
        <v>647</v>
      </c>
      <c r="O575" s="45">
        <v>2007</v>
      </c>
      <c r="P575" s="47"/>
      <c r="Q575" s="48"/>
      <c r="R575" s="48"/>
      <c r="S575" s="48"/>
      <c r="T575" s="49"/>
      <c r="U575" s="50"/>
      <c r="V575" s="51"/>
      <c r="W575" s="410"/>
    </row>
    <row r="576" spans="2:23">
      <c r="B576" s="36" t="s">
        <v>18</v>
      </c>
      <c r="C576" s="37" t="s">
        <v>734</v>
      </c>
      <c r="D576" s="38" t="s">
        <v>735</v>
      </c>
      <c r="E576" s="39" t="s">
        <v>641</v>
      </c>
      <c r="F576" s="40">
        <v>3</v>
      </c>
      <c r="G576" s="41" t="s">
        <v>740</v>
      </c>
      <c r="H576" s="42">
        <v>3.0555555555555557E-3</v>
      </c>
      <c r="I576" s="136" t="s">
        <v>737</v>
      </c>
      <c r="J576" s="139" t="s">
        <v>20</v>
      </c>
      <c r="K576" s="43">
        <v>39309</v>
      </c>
      <c r="L576" s="44" t="s">
        <v>738</v>
      </c>
      <c r="M576" s="133" t="s">
        <v>641</v>
      </c>
      <c r="N576" s="46" t="s">
        <v>647</v>
      </c>
      <c r="O576" s="45">
        <v>2007</v>
      </c>
      <c r="P576" s="47"/>
      <c r="Q576" s="48"/>
      <c r="R576" s="48"/>
      <c r="S576" s="48"/>
      <c r="T576" s="49"/>
      <c r="U576" s="50"/>
      <c r="V576" s="51"/>
      <c r="W576" s="410"/>
    </row>
    <row r="577" spans="2:23">
      <c r="B577" s="36" t="s">
        <v>18</v>
      </c>
      <c r="C577" s="37" t="s">
        <v>734</v>
      </c>
      <c r="D577" s="38" t="s">
        <v>735</v>
      </c>
      <c r="E577" s="39" t="s">
        <v>641</v>
      </c>
      <c r="F577" s="40">
        <v>4</v>
      </c>
      <c r="G577" s="41" t="s">
        <v>741</v>
      </c>
      <c r="H577" s="42">
        <v>2.9861111111111113E-3</v>
      </c>
      <c r="I577" s="136" t="s">
        <v>737</v>
      </c>
      <c r="J577" s="139" t="s">
        <v>20</v>
      </c>
      <c r="K577" s="43">
        <v>39309</v>
      </c>
      <c r="L577" s="44" t="s">
        <v>738</v>
      </c>
      <c r="M577" s="133" t="s">
        <v>641</v>
      </c>
      <c r="N577" s="46" t="s">
        <v>647</v>
      </c>
      <c r="O577" s="45">
        <v>2007</v>
      </c>
      <c r="P577" s="47"/>
      <c r="Q577" s="48"/>
      <c r="R577" s="48"/>
      <c r="S577" s="48"/>
      <c r="T577" s="49"/>
      <c r="U577" s="50"/>
      <c r="V577" s="51"/>
      <c r="W577" s="410"/>
    </row>
    <row r="578" spans="2:23">
      <c r="B578" s="36" t="s">
        <v>18</v>
      </c>
      <c r="C578" s="37" t="s">
        <v>734</v>
      </c>
      <c r="D578" s="38" t="s">
        <v>735</v>
      </c>
      <c r="E578" s="39" t="s">
        <v>641</v>
      </c>
      <c r="F578" s="40">
        <v>5</v>
      </c>
      <c r="G578" s="41" t="s">
        <v>742</v>
      </c>
      <c r="H578" s="42">
        <v>9.4907407407407406E-3</v>
      </c>
      <c r="I578" s="136" t="s">
        <v>737</v>
      </c>
      <c r="J578" s="139" t="s">
        <v>20</v>
      </c>
      <c r="K578" s="43">
        <v>39309</v>
      </c>
      <c r="L578" s="44" t="s">
        <v>738</v>
      </c>
      <c r="M578" s="133" t="s">
        <v>641</v>
      </c>
      <c r="N578" s="46" t="s">
        <v>647</v>
      </c>
      <c r="O578" s="45">
        <v>2007</v>
      </c>
      <c r="P578" s="47"/>
      <c r="Q578" s="48"/>
      <c r="R578" s="48"/>
      <c r="S578" s="48"/>
      <c r="T578" s="49"/>
      <c r="U578" s="50"/>
      <c r="V578" s="51"/>
      <c r="W578" s="410"/>
    </row>
    <row r="579" spans="2:23">
      <c r="B579" s="36" t="s">
        <v>18</v>
      </c>
      <c r="C579" s="37" t="s">
        <v>734</v>
      </c>
      <c r="D579" s="38" t="s">
        <v>735</v>
      </c>
      <c r="E579" s="39" t="s">
        <v>641</v>
      </c>
      <c r="F579" s="40">
        <v>6</v>
      </c>
      <c r="G579" s="41" t="s">
        <v>743</v>
      </c>
      <c r="H579" s="42">
        <v>2.6157407407407405E-3</v>
      </c>
      <c r="I579" s="136" t="s">
        <v>737</v>
      </c>
      <c r="J579" s="139" t="s">
        <v>20</v>
      </c>
      <c r="K579" s="43">
        <v>39309</v>
      </c>
      <c r="L579" s="44" t="s">
        <v>738</v>
      </c>
      <c r="M579" s="133" t="s">
        <v>641</v>
      </c>
      <c r="N579" s="46" t="s">
        <v>647</v>
      </c>
      <c r="O579" s="45">
        <v>2007</v>
      </c>
      <c r="P579" s="47"/>
      <c r="Q579" s="48"/>
      <c r="R579" s="48"/>
      <c r="S579" s="48"/>
      <c r="T579" s="49"/>
      <c r="U579" s="50"/>
      <c r="V579" s="51"/>
      <c r="W579" s="410"/>
    </row>
    <row r="580" spans="2:23">
      <c r="B580" s="36" t="s">
        <v>18</v>
      </c>
      <c r="C580" s="37" t="s">
        <v>734</v>
      </c>
      <c r="D580" s="38" t="s">
        <v>735</v>
      </c>
      <c r="E580" s="39" t="s">
        <v>641</v>
      </c>
      <c r="F580" s="40">
        <v>7</v>
      </c>
      <c r="G580" s="41" t="s">
        <v>744</v>
      </c>
      <c r="H580" s="42">
        <v>2.9513888888888892E-3</v>
      </c>
      <c r="I580" s="136" t="s">
        <v>737</v>
      </c>
      <c r="J580" s="139" t="s">
        <v>20</v>
      </c>
      <c r="K580" s="43">
        <v>39309</v>
      </c>
      <c r="L580" s="44" t="s">
        <v>738</v>
      </c>
      <c r="M580" s="133" t="s">
        <v>641</v>
      </c>
      <c r="N580" s="46" t="s">
        <v>647</v>
      </c>
      <c r="O580" s="45">
        <v>2007</v>
      </c>
      <c r="P580" s="47"/>
      <c r="Q580" s="48"/>
      <c r="R580" s="48"/>
      <c r="S580" s="48"/>
      <c r="T580" s="49"/>
      <c r="U580" s="50"/>
      <c r="V580" s="51"/>
      <c r="W580" s="410"/>
    </row>
    <row r="581" spans="2:23">
      <c r="B581" s="36" t="s">
        <v>18</v>
      </c>
      <c r="C581" s="37" t="s">
        <v>734</v>
      </c>
      <c r="D581" s="38" t="s">
        <v>735</v>
      </c>
      <c r="E581" s="39" t="s">
        <v>641</v>
      </c>
      <c r="F581" s="40">
        <v>8</v>
      </c>
      <c r="G581" s="41" t="s">
        <v>745</v>
      </c>
      <c r="H581" s="42">
        <v>8.4027777777777781E-3</v>
      </c>
      <c r="I581" s="136" t="s">
        <v>737</v>
      </c>
      <c r="J581" s="139" t="s">
        <v>20</v>
      </c>
      <c r="K581" s="43">
        <v>39309</v>
      </c>
      <c r="L581" s="44" t="s">
        <v>738</v>
      </c>
      <c r="M581" s="133" t="s">
        <v>641</v>
      </c>
      <c r="N581" s="46" t="s">
        <v>647</v>
      </c>
      <c r="O581" s="45">
        <v>2007</v>
      </c>
      <c r="P581" s="47"/>
      <c r="Q581" s="48"/>
      <c r="R581" s="48"/>
      <c r="S581" s="48"/>
      <c r="T581" s="49"/>
      <c r="U581" s="50"/>
      <c r="V581" s="51"/>
      <c r="W581" s="410"/>
    </row>
    <row r="582" spans="2:23">
      <c r="B582" s="36" t="s">
        <v>18</v>
      </c>
      <c r="C582" s="37" t="s">
        <v>734</v>
      </c>
      <c r="D582" s="38" t="s">
        <v>735</v>
      </c>
      <c r="E582" s="39" t="s">
        <v>641</v>
      </c>
      <c r="F582" s="40">
        <v>9</v>
      </c>
      <c r="G582" s="41" t="s">
        <v>746</v>
      </c>
      <c r="H582" s="42">
        <v>4.9768518518518521E-3</v>
      </c>
      <c r="I582" s="136" t="s">
        <v>737</v>
      </c>
      <c r="J582" s="139" t="s">
        <v>20</v>
      </c>
      <c r="K582" s="43">
        <v>39309</v>
      </c>
      <c r="L582" s="44" t="s">
        <v>738</v>
      </c>
      <c r="M582" s="133" t="s">
        <v>641</v>
      </c>
      <c r="N582" s="46" t="s">
        <v>647</v>
      </c>
      <c r="O582" s="45">
        <v>2007</v>
      </c>
      <c r="P582" s="47"/>
      <c r="Q582" s="48"/>
      <c r="R582" s="48"/>
      <c r="S582" s="48"/>
      <c r="T582" s="49"/>
      <c r="U582" s="50"/>
      <c r="V582" s="51"/>
      <c r="W582" s="410"/>
    </row>
    <row r="583" spans="2:23">
      <c r="B583" s="57" t="s">
        <v>18</v>
      </c>
      <c r="C583" s="58" t="s">
        <v>747</v>
      </c>
      <c r="D583" s="59" t="s">
        <v>748</v>
      </c>
      <c r="E583" s="60" t="s">
        <v>641</v>
      </c>
      <c r="F583" s="61">
        <v>1</v>
      </c>
      <c r="G583" s="62" t="s">
        <v>749</v>
      </c>
      <c r="H583" s="63">
        <v>9.6527777777777792E-3</v>
      </c>
      <c r="I583" s="137" t="s">
        <v>750</v>
      </c>
      <c r="J583" s="140" t="s">
        <v>636</v>
      </c>
      <c r="K583" s="64">
        <v>39353</v>
      </c>
      <c r="L583" s="65" t="s">
        <v>723</v>
      </c>
      <c r="M583" s="134" t="s">
        <v>641</v>
      </c>
      <c r="N583" s="67" t="s">
        <v>647</v>
      </c>
      <c r="O583" s="66">
        <v>2007</v>
      </c>
      <c r="P583" s="68">
        <f t="shared" ref="P583:P595" si="18">SUM(Q583:T583)</f>
        <v>9</v>
      </c>
      <c r="Q583" s="69">
        <v>3</v>
      </c>
      <c r="R583" s="69">
        <v>2</v>
      </c>
      <c r="S583" s="69">
        <v>3</v>
      </c>
      <c r="T583" s="70">
        <v>1</v>
      </c>
      <c r="U583" s="71"/>
      <c r="V583" s="407"/>
      <c r="W583" s="410" t="s">
        <v>1497</v>
      </c>
    </row>
    <row r="584" spans="2:23">
      <c r="B584" s="36" t="s">
        <v>18</v>
      </c>
      <c r="C584" s="37" t="s">
        <v>747</v>
      </c>
      <c r="D584" s="38" t="s">
        <v>748</v>
      </c>
      <c r="E584" s="39" t="s">
        <v>641</v>
      </c>
      <c r="F584" s="40">
        <v>2</v>
      </c>
      <c r="G584" s="41" t="s">
        <v>751</v>
      </c>
      <c r="H584" s="42">
        <v>2.9398148148148148E-3</v>
      </c>
      <c r="I584" s="136" t="s">
        <v>750</v>
      </c>
      <c r="J584" s="139" t="s">
        <v>636</v>
      </c>
      <c r="K584" s="43">
        <v>39353</v>
      </c>
      <c r="L584" s="44" t="s">
        <v>723</v>
      </c>
      <c r="M584" s="133" t="s">
        <v>641</v>
      </c>
      <c r="N584" s="46" t="s">
        <v>647</v>
      </c>
      <c r="O584" s="45">
        <v>2007</v>
      </c>
      <c r="P584" s="47">
        <f t="shared" si="18"/>
        <v>8</v>
      </c>
      <c r="Q584" s="48">
        <v>3</v>
      </c>
      <c r="R584" s="48">
        <v>2</v>
      </c>
      <c r="S584" s="48">
        <v>3</v>
      </c>
      <c r="T584" s="49">
        <v>0</v>
      </c>
      <c r="U584" s="50"/>
      <c r="V584" s="51"/>
      <c r="W584" s="410"/>
    </row>
    <row r="585" spans="2:23">
      <c r="B585" s="36" t="s">
        <v>18</v>
      </c>
      <c r="C585" s="37" t="s">
        <v>747</v>
      </c>
      <c r="D585" s="38" t="s">
        <v>748</v>
      </c>
      <c r="E585" s="39" t="s">
        <v>641</v>
      </c>
      <c r="F585" s="40">
        <v>3</v>
      </c>
      <c r="G585" s="41" t="s">
        <v>752</v>
      </c>
      <c r="H585" s="42">
        <v>2.6967592592592594E-3</v>
      </c>
      <c r="I585" s="136" t="s">
        <v>750</v>
      </c>
      <c r="J585" s="139" t="s">
        <v>636</v>
      </c>
      <c r="K585" s="43">
        <v>39353</v>
      </c>
      <c r="L585" s="44" t="s">
        <v>723</v>
      </c>
      <c r="M585" s="133" t="s">
        <v>641</v>
      </c>
      <c r="N585" s="46" t="s">
        <v>647</v>
      </c>
      <c r="O585" s="45">
        <v>2007</v>
      </c>
      <c r="P585" s="47">
        <f t="shared" si="18"/>
        <v>12</v>
      </c>
      <c r="Q585" s="48">
        <v>4</v>
      </c>
      <c r="R585" s="48">
        <v>3</v>
      </c>
      <c r="S585" s="48">
        <v>3</v>
      </c>
      <c r="T585" s="49">
        <v>2</v>
      </c>
      <c r="U585" s="50"/>
      <c r="V585" s="51"/>
      <c r="W585" s="410"/>
    </row>
    <row r="586" spans="2:23">
      <c r="B586" s="36" t="s">
        <v>18</v>
      </c>
      <c r="C586" s="37" t="s">
        <v>747</v>
      </c>
      <c r="D586" s="38" t="s">
        <v>748</v>
      </c>
      <c r="E586" s="39" t="s">
        <v>641</v>
      </c>
      <c r="F586" s="40">
        <v>4</v>
      </c>
      <c r="G586" s="41" t="s">
        <v>753</v>
      </c>
      <c r="H586" s="42">
        <v>2.9398148148148148E-3</v>
      </c>
      <c r="I586" s="136" t="s">
        <v>750</v>
      </c>
      <c r="J586" s="139" t="s">
        <v>636</v>
      </c>
      <c r="K586" s="43">
        <v>39353</v>
      </c>
      <c r="L586" s="44" t="s">
        <v>723</v>
      </c>
      <c r="M586" s="133" t="s">
        <v>641</v>
      </c>
      <c r="N586" s="46" t="s">
        <v>647</v>
      </c>
      <c r="O586" s="45">
        <v>2007</v>
      </c>
      <c r="P586" s="47">
        <f t="shared" si="18"/>
        <v>9</v>
      </c>
      <c r="Q586" s="48">
        <v>3</v>
      </c>
      <c r="R586" s="48">
        <v>2</v>
      </c>
      <c r="S586" s="48">
        <v>3</v>
      </c>
      <c r="T586" s="49">
        <v>1</v>
      </c>
      <c r="U586" s="50"/>
      <c r="V586" s="51"/>
      <c r="W586" s="410"/>
    </row>
    <row r="587" spans="2:23">
      <c r="B587" s="36" t="s">
        <v>18</v>
      </c>
      <c r="C587" s="37" t="s">
        <v>747</v>
      </c>
      <c r="D587" s="38" t="s">
        <v>748</v>
      </c>
      <c r="E587" s="39" t="s">
        <v>641</v>
      </c>
      <c r="F587" s="40">
        <v>5</v>
      </c>
      <c r="G587" s="41" t="s">
        <v>754</v>
      </c>
      <c r="H587" s="42">
        <v>4.1898148148148146E-3</v>
      </c>
      <c r="I587" s="136" t="s">
        <v>750</v>
      </c>
      <c r="J587" s="139" t="s">
        <v>636</v>
      </c>
      <c r="K587" s="43">
        <v>39353</v>
      </c>
      <c r="L587" s="44" t="s">
        <v>723</v>
      </c>
      <c r="M587" s="133" t="s">
        <v>641</v>
      </c>
      <c r="N587" s="46" t="s">
        <v>647</v>
      </c>
      <c r="O587" s="45">
        <v>2007</v>
      </c>
      <c r="P587" s="47">
        <f t="shared" si="18"/>
        <v>6</v>
      </c>
      <c r="Q587" s="48">
        <v>2</v>
      </c>
      <c r="R587" s="48">
        <v>1</v>
      </c>
      <c r="S587" s="48">
        <v>3</v>
      </c>
      <c r="T587" s="49">
        <v>0</v>
      </c>
      <c r="U587" s="50"/>
      <c r="V587" s="51"/>
      <c r="W587" s="410"/>
    </row>
    <row r="588" spans="2:23">
      <c r="B588" s="36" t="s">
        <v>18</v>
      </c>
      <c r="C588" s="37" t="s">
        <v>747</v>
      </c>
      <c r="D588" s="38" t="s">
        <v>748</v>
      </c>
      <c r="E588" s="39" t="s">
        <v>641</v>
      </c>
      <c r="F588" s="40">
        <v>6</v>
      </c>
      <c r="G588" s="41" t="s">
        <v>755</v>
      </c>
      <c r="H588" s="42">
        <v>3.0671296296296297E-3</v>
      </c>
      <c r="I588" s="136" t="s">
        <v>750</v>
      </c>
      <c r="J588" s="139" t="s">
        <v>636</v>
      </c>
      <c r="K588" s="43">
        <v>39353</v>
      </c>
      <c r="L588" s="44" t="s">
        <v>723</v>
      </c>
      <c r="M588" s="133" t="s">
        <v>641</v>
      </c>
      <c r="N588" s="46" t="s">
        <v>647</v>
      </c>
      <c r="O588" s="45">
        <v>2007</v>
      </c>
      <c r="P588" s="47">
        <f t="shared" si="18"/>
        <v>7</v>
      </c>
      <c r="Q588" s="48">
        <v>3</v>
      </c>
      <c r="R588" s="48">
        <v>2</v>
      </c>
      <c r="S588" s="48">
        <v>1</v>
      </c>
      <c r="T588" s="49">
        <v>1</v>
      </c>
      <c r="U588" s="50"/>
      <c r="V588" s="51"/>
      <c r="W588" s="410"/>
    </row>
    <row r="589" spans="2:23">
      <c r="B589" s="36" t="s">
        <v>18</v>
      </c>
      <c r="C589" s="37" t="s">
        <v>747</v>
      </c>
      <c r="D589" s="38" t="s">
        <v>748</v>
      </c>
      <c r="E589" s="39" t="s">
        <v>641</v>
      </c>
      <c r="F589" s="40">
        <v>7</v>
      </c>
      <c r="G589" s="41" t="s">
        <v>756</v>
      </c>
      <c r="H589" s="42">
        <v>4.0162037037037041E-3</v>
      </c>
      <c r="I589" s="136" t="s">
        <v>750</v>
      </c>
      <c r="J589" s="139" t="s">
        <v>636</v>
      </c>
      <c r="K589" s="43">
        <v>39353</v>
      </c>
      <c r="L589" s="44" t="s">
        <v>723</v>
      </c>
      <c r="M589" s="133" t="s">
        <v>641</v>
      </c>
      <c r="N589" s="46" t="s">
        <v>647</v>
      </c>
      <c r="O589" s="45">
        <v>2007</v>
      </c>
      <c r="P589" s="47">
        <f t="shared" si="18"/>
        <v>9</v>
      </c>
      <c r="Q589" s="48">
        <v>3</v>
      </c>
      <c r="R589" s="48">
        <v>2</v>
      </c>
      <c r="S589" s="48">
        <v>3</v>
      </c>
      <c r="T589" s="49">
        <v>1</v>
      </c>
      <c r="U589" s="50"/>
      <c r="V589" s="51"/>
      <c r="W589" s="410"/>
    </row>
    <row r="590" spans="2:23">
      <c r="B590" s="36" t="s">
        <v>18</v>
      </c>
      <c r="C590" s="37" t="s">
        <v>747</v>
      </c>
      <c r="D590" s="38" t="s">
        <v>748</v>
      </c>
      <c r="E590" s="39" t="s">
        <v>641</v>
      </c>
      <c r="F590" s="40">
        <v>8</v>
      </c>
      <c r="G590" s="41" t="s">
        <v>757</v>
      </c>
      <c r="H590" s="42">
        <v>2.9745370370370373E-3</v>
      </c>
      <c r="I590" s="136" t="s">
        <v>750</v>
      </c>
      <c r="J590" s="139" t="s">
        <v>636</v>
      </c>
      <c r="K590" s="43">
        <v>39353</v>
      </c>
      <c r="L590" s="44" t="s">
        <v>723</v>
      </c>
      <c r="M590" s="133" t="s">
        <v>641</v>
      </c>
      <c r="N590" s="46" t="s">
        <v>647</v>
      </c>
      <c r="O590" s="45">
        <v>2007</v>
      </c>
      <c r="P590" s="47">
        <f t="shared" si="18"/>
        <v>8</v>
      </c>
      <c r="Q590" s="48">
        <v>3</v>
      </c>
      <c r="R590" s="48">
        <v>1</v>
      </c>
      <c r="S590" s="48">
        <v>3</v>
      </c>
      <c r="T590" s="49">
        <v>1</v>
      </c>
      <c r="U590" s="50"/>
      <c r="V590" s="51"/>
      <c r="W590" s="410"/>
    </row>
    <row r="591" spans="2:23">
      <c r="B591" s="36" t="s">
        <v>18</v>
      </c>
      <c r="C591" s="37" t="s">
        <v>747</v>
      </c>
      <c r="D591" s="38" t="s">
        <v>748</v>
      </c>
      <c r="E591" s="39" t="s">
        <v>641</v>
      </c>
      <c r="F591" s="40">
        <v>9</v>
      </c>
      <c r="G591" s="41" t="s">
        <v>758</v>
      </c>
      <c r="H591" s="42">
        <v>2.7314814814814814E-3</v>
      </c>
      <c r="I591" s="136" t="s">
        <v>750</v>
      </c>
      <c r="J591" s="139" t="s">
        <v>636</v>
      </c>
      <c r="K591" s="43">
        <v>39353</v>
      </c>
      <c r="L591" s="44" t="s">
        <v>723</v>
      </c>
      <c r="M591" s="133" t="s">
        <v>641</v>
      </c>
      <c r="N591" s="46" t="s">
        <v>647</v>
      </c>
      <c r="O591" s="45">
        <v>2007</v>
      </c>
      <c r="P591" s="47">
        <f t="shared" si="18"/>
        <v>7</v>
      </c>
      <c r="Q591" s="48">
        <v>3</v>
      </c>
      <c r="R591" s="48">
        <v>2</v>
      </c>
      <c r="S591" s="48">
        <v>2</v>
      </c>
      <c r="T591" s="49">
        <v>0</v>
      </c>
      <c r="U591" s="50"/>
      <c r="V591" s="51"/>
      <c r="W591" s="410"/>
    </row>
    <row r="592" spans="2:23">
      <c r="B592" s="36" t="s">
        <v>18</v>
      </c>
      <c r="C592" s="37" t="s">
        <v>747</v>
      </c>
      <c r="D592" s="38" t="s">
        <v>748</v>
      </c>
      <c r="E592" s="39" t="s">
        <v>641</v>
      </c>
      <c r="F592" s="40">
        <v>10</v>
      </c>
      <c r="G592" s="41" t="s">
        <v>759</v>
      </c>
      <c r="H592" s="42">
        <v>3.5300925925925925E-3</v>
      </c>
      <c r="I592" s="136" t="s">
        <v>750</v>
      </c>
      <c r="J592" s="139" t="s">
        <v>636</v>
      </c>
      <c r="K592" s="43">
        <v>39353</v>
      </c>
      <c r="L592" s="44" t="s">
        <v>723</v>
      </c>
      <c r="M592" s="133" t="s">
        <v>641</v>
      </c>
      <c r="N592" s="46" t="s">
        <v>647</v>
      </c>
      <c r="O592" s="45">
        <v>2007</v>
      </c>
      <c r="P592" s="47">
        <f t="shared" si="18"/>
        <v>11</v>
      </c>
      <c r="Q592" s="48">
        <v>4</v>
      </c>
      <c r="R592" s="48">
        <v>3</v>
      </c>
      <c r="S592" s="48">
        <v>2</v>
      </c>
      <c r="T592" s="49">
        <v>2</v>
      </c>
      <c r="U592" s="50"/>
      <c r="V592" s="51"/>
      <c r="W592" s="410"/>
    </row>
    <row r="593" spans="2:23">
      <c r="B593" s="36" t="s">
        <v>18</v>
      </c>
      <c r="C593" s="37" t="s">
        <v>747</v>
      </c>
      <c r="D593" s="38" t="s">
        <v>748</v>
      </c>
      <c r="E593" s="39" t="s">
        <v>641</v>
      </c>
      <c r="F593" s="40">
        <v>11</v>
      </c>
      <c r="G593" s="41" t="s">
        <v>760</v>
      </c>
      <c r="H593" s="42">
        <v>3.9351851851851857E-3</v>
      </c>
      <c r="I593" s="136" t="s">
        <v>750</v>
      </c>
      <c r="J593" s="139" t="s">
        <v>636</v>
      </c>
      <c r="K593" s="43">
        <v>39353</v>
      </c>
      <c r="L593" s="44" t="s">
        <v>723</v>
      </c>
      <c r="M593" s="133" t="s">
        <v>641</v>
      </c>
      <c r="N593" s="46" t="s">
        <v>647</v>
      </c>
      <c r="O593" s="45">
        <v>2007</v>
      </c>
      <c r="P593" s="47">
        <f t="shared" si="18"/>
        <v>7</v>
      </c>
      <c r="Q593" s="48">
        <v>4</v>
      </c>
      <c r="R593" s="48">
        <v>0</v>
      </c>
      <c r="S593" s="48">
        <v>2</v>
      </c>
      <c r="T593" s="49">
        <v>1</v>
      </c>
      <c r="U593" s="50"/>
      <c r="V593" s="51"/>
      <c r="W593" s="410"/>
    </row>
    <row r="594" spans="2:23">
      <c r="B594" s="36" t="s">
        <v>18</v>
      </c>
      <c r="C594" s="37" t="s">
        <v>747</v>
      </c>
      <c r="D594" s="38" t="s">
        <v>748</v>
      </c>
      <c r="E594" s="39" t="s">
        <v>641</v>
      </c>
      <c r="F594" s="40">
        <v>12</v>
      </c>
      <c r="G594" s="41" t="s">
        <v>761</v>
      </c>
      <c r="H594" s="42">
        <v>4.8958333333333336E-3</v>
      </c>
      <c r="I594" s="136" t="s">
        <v>750</v>
      </c>
      <c r="J594" s="139" t="s">
        <v>636</v>
      </c>
      <c r="K594" s="43">
        <v>39353</v>
      </c>
      <c r="L594" s="44" t="s">
        <v>723</v>
      </c>
      <c r="M594" s="133" t="s">
        <v>641</v>
      </c>
      <c r="N594" s="46" t="s">
        <v>647</v>
      </c>
      <c r="O594" s="45">
        <v>2007</v>
      </c>
      <c r="P594" s="47">
        <f t="shared" si="18"/>
        <v>7</v>
      </c>
      <c r="Q594" s="48">
        <v>3</v>
      </c>
      <c r="R594" s="48">
        <v>1</v>
      </c>
      <c r="S594" s="48">
        <v>3</v>
      </c>
      <c r="T594" s="49">
        <v>0</v>
      </c>
      <c r="U594" s="50"/>
      <c r="V594" s="51"/>
      <c r="W594" s="410"/>
    </row>
    <row r="595" spans="2:23">
      <c r="B595" s="36" t="s">
        <v>18</v>
      </c>
      <c r="C595" s="37" t="s">
        <v>747</v>
      </c>
      <c r="D595" s="38" t="s">
        <v>748</v>
      </c>
      <c r="E595" s="39" t="s">
        <v>641</v>
      </c>
      <c r="F595" s="40">
        <v>13</v>
      </c>
      <c r="G595" s="41" t="s">
        <v>762</v>
      </c>
      <c r="H595" s="42">
        <v>4.9768518518518521E-3</v>
      </c>
      <c r="I595" s="136" t="s">
        <v>750</v>
      </c>
      <c r="J595" s="139" t="s">
        <v>636</v>
      </c>
      <c r="K595" s="43">
        <v>39353</v>
      </c>
      <c r="L595" s="44" t="s">
        <v>723</v>
      </c>
      <c r="M595" s="133" t="s">
        <v>641</v>
      </c>
      <c r="N595" s="46" t="s">
        <v>647</v>
      </c>
      <c r="O595" s="45">
        <v>2007</v>
      </c>
      <c r="P595" s="47">
        <f t="shared" si="18"/>
        <v>5</v>
      </c>
      <c r="Q595" s="48">
        <v>2</v>
      </c>
      <c r="R595" s="48">
        <v>1</v>
      </c>
      <c r="S595" s="48">
        <v>1</v>
      </c>
      <c r="T595" s="49">
        <v>1</v>
      </c>
      <c r="U595" s="50"/>
      <c r="V595" s="51"/>
      <c r="W595" s="410"/>
    </row>
    <row r="596" spans="2:23">
      <c r="B596" s="36" t="s">
        <v>18</v>
      </c>
      <c r="C596" s="37" t="s">
        <v>747</v>
      </c>
      <c r="D596" s="38" t="s">
        <v>748</v>
      </c>
      <c r="E596" s="39" t="s">
        <v>641</v>
      </c>
      <c r="F596" s="40">
        <v>14</v>
      </c>
      <c r="G596" s="41" t="s">
        <v>763</v>
      </c>
      <c r="H596" s="42">
        <v>9.6527777777777792E-3</v>
      </c>
      <c r="I596" s="136" t="s">
        <v>750</v>
      </c>
      <c r="J596" s="139" t="s">
        <v>636</v>
      </c>
      <c r="K596" s="43">
        <v>39353</v>
      </c>
      <c r="L596" s="44" t="s">
        <v>723</v>
      </c>
      <c r="M596" s="133" t="s">
        <v>641</v>
      </c>
      <c r="N596" s="46" t="s">
        <v>647</v>
      </c>
      <c r="O596" s="45">
        <v>2007</v>
      </c>
      <c r="P596" s="47"/>
      <c r="Q596" s="48"/>
      <c r="R596" s="48"/>
      <c r="S596" s="48"/>
      <c r="T596" s="49"/>
      <c r="U596" s="50"/>
      <c r="V596" s="51"/>
      <c r="W596" s="410"/>
    </row>
    <row r="597" spans="2:23">
      <c r="B597" s="36" t="s">
        <v>18</v>
      </c>
      <c r="C597" s="37" t="s">
        <v>747</v>
      </c>
      <c r="D597" s="38" t="s">
        <v>748</v>
      </c>
      <c r="E597" s="39" t="s">
        <v>641</v>
      </c>
      <c r="F597" s="40">
        <v>15</v>
      </c>
      <c r="G597" s="41" t="s">
        <v>764</v>
      </c>
      <c r="H597" s="42">
        <v>2.9398148148148148E-3</v>
      </c>
      <c r="I597" s="136" t="s">
        <v>750</v>
      </c>
      <c r="J597" s="139" t="s">
        <v>636</v>
      </c>
      <c r="K597" s="43">
        <v>39353</v>
      </c>
      <c r="L597" s="44" t="s">
        <v>723</v>
      </c>
      <c r="M597" s="133" t="s">
        <v>641</v>
      </c>
      <c r="N597" s="46" t="s">
        <v>647</v>
      </c>
      <c r="O597" s="45">
        <v>2007</v>
      </c>
      <c r="P597" s="47"/>
      <c r="Q597" s="48"/>
      <c r="R597" s="48"/>
      <c r="S597" s="48"/>
      <c r="T597" s="49"/>
      <c r="U597" s="50"/>
      <c r="V597" s="51"/>
      <c r="W597" s="410"/>
    </row>
    <row r="598" spans="2:23">
      <c r="B598" s="36" t="s">
        <v>18</v>
      </c>
      <c r="C598" s="37" t="s">
        <v>747</v>
      </c>
      <c r="D598" s="38" t="s">
        <v>748</v>
      </c>
      <c r="E598" s="39" t="s">
        <v>641</v>
      </c>
      <c r="F598" s="40">
        <v>16</v>
      </c>
      <c r="G598" s="41" t="s">
        <v>765</v>
      </c>
      <c r="H598" s="42">
        <v>2.6736111111111114E-3</v>
      </c>
      <c r="I598" s="136" t="s">
        <v>750</v>
      </c>
      <c r="J598" s="139" t="s">
        <v>636</v>
      </c>
      <c r="K598" s="43">
        <v>39353</v>
      </c>
      <c r="L598" s="44" t="s">
        <v>723</v>
      </c>
      <c r="M598" s="133" t="s">
        <v>641</v>
      </c>
      <c r="N598" s="46" t="s">
        <v>647</v>
      </c>
      <c r="O598" s="45">
        <v>2007</v>
      </c>
      <c r="P598" s="47"/>
      <c r="Q598" s="48"/>
      <c r="R598" s="48"/>
      <c r="S598" s="48"/>
      <c r="T598" s="49"/>
      <c r="U598" s="50"/>
      <c r="V598" s="51"/>
      <c r="W598" s="410"/>
    </row>
    <row r="599" spans="2:23">
      <c r="B599" s="36" t="s">
        <v>18</v>
      </c>
      <c r="C599" s="37" t="s">
        <v>747</v>
      </c>
      <c r="D599" s="38" t="s">
        <v>748</v>
      </c>
      <c r="E599" s="39" t="s">
        <v>641</v>
      </c>
      <c r="F599" s="40">
        <v>17</v>
      </c>
      <c r="G599" s="41" t="s">
        <v>766</v>
      </c>
      <c r="H599" s="42">
        <v>2.9398148148148148E-3</v>
      </c>
      <c r="I599" s="136" t="s">
        <v>750</v>
      </c>
      <c r="J599" s="139" t="s">
        <v>636</v>
      </c>
      <c r="K599" s="43">
        <v>39353</v>
      </c>
      <c r="L599" s="44" t="s">
        <v>723</v>
      </c>
      <c r="M599" s="133" t="s">
        <v>641</v>
      </c>
      <c r="N599" s="46" t="s">
        <v>647</v>
      </c>
      <c r="O599" s="45">
        <v>2007</v>
      </c>
      <c r="P599" s="47"/>
      <c r="Q599" s="48"/>
      <c r="R599" s="48"/>
      <c r="S599" s="48"/>
      <c r="T599" s="49"/>
      <c r="U599" s="50"/>
      <c r="V599" s="51"/>
      <c r="W599" s="410"/>
    </row>
    <row r="600" spans="2:23">
      <c r="B600" s="36" t="s">
        <v>18</v>
      </c>
      <c r="C600" s="37" t="s">
        <v>747</v>
      </c>
      <c r="D600" s="38" t="s">
        <v>748</v>
      </c>
      <c r="E600" s="39" t="s">
        <v>641</v>
      </c>
      <c r="F600" s="40">
        <v>18</v>
      </c>
      <c r="G600" s="41" t="s">
        <v>767</v>
      </c>
      <c r="H600" s="42">
        <v>4.1898148148148146E-3</v>
      </c>
      <c r="I600" s="136" t="s">
        <v>750</v>
      </c>
      <c r="J600" s="139" t="s">
        <v>636</v>
      </c>
      <c r="K600" s="43">
        <v>39353</v>
      </c>
      <c r="L600" s="44" t="s">
        <v>723</v>
      </c>
      <c r="M600" s="133" t="s">
        <v>641</v>
      </c>
      <c r="N600" s="46" t="s">
        <v>647</v>
      </c>
      <c r="O600" s="45">
        <v>2007</v>
      </c>
      <c r="P600" s="47"/>
      <c r="Q600" s="48"/>
      <c r="R600" s="48"/>
      <c r="S600" s="48"/>
      <c r="T600" s="49"/>
      <c r="U600" s="50"/>
      <c r="V600" s="51"/>
      <c r="W600" s="410"/>
    </row>
    <row r="601" spans="2:23">
      <c r="B601" s="36" t="s">
        <v>18</v>
      </c>
      <c r="C601" s="37" t="s">
        <v>747</v>
      </c>
      <c r="D601" s="38" t="s">
        <v>748</v>
      </c>
      <c r="E601" s="39" t="s">
        <v>641</v>
      </c>
      <c r="F601" s="40">
        <v>19</v>
      </c>
      <c r="G601" s="41" t="s">
        <v>768</v>
      </c>
      <c r="H601" s="42">
        <v>3.0671296296296297E-3</v>
      </c>
      <c r="I601" s="136" t="s">
        <v>750</v>
      </c>
      <c r="J601" s="139" t="s">
        <v>636</v>
      </c>
      <c r="K601" s="43">
        <v>39353</v>
      </c>
      <c r="L601" s="44" t="s">
        <v>723</v>
      </c>
      <c r="M601" s="133" t="s">
        <v>641</v>
      </c>
      <c r="N601" s="46" t="s">
        <v>647</v>
      </c>
      <c r="O601" s="45">
        <v>2007</v>
      </c>
      <c r="P601" s="47"/>
      <c r="Q601" s="48"/>
      <c r="R601" s="48"/>
      <c r="S601" s="48"/>
      <c r="T601" s="49"/>
      <c r="U601" s="50"/>
      <c r="V601" s="51"/>
      <c r="W601" s="410"/>
    </row>
    <row r="602" spans="2:23">
      <c r="B602" s="36" t="s">
        <v>18</v>
      </c>
      <c r="C602" s="37" t="s">
        <v>747</v>
      </c>
      <c r="D602" s="38" t="s">
        <v>748</v>
      </c>
      <c r="E602" s="39" t="s">
        <v>641</v>
      </c>
      <c r="F602" s="40">
        <v>20</v>
      </c>
      <c r="G602" s="41" t="s">
        <v>769</v>
      </c>
      <c r="H602" s="42">
        <v>4.0162037037037041E-3</v>
      </c>
      <c r="I602" s="136" t="s">
        <v>750</v>
      </c>
      <c r="J602" s="139" t="s">
        <v>636</v>
      </c>
      <c r="K602" s="43">
        <v>39353</v>
      </c>
      <c r="L602" s="44" t="s">
        <v>723</v>
      </c>
      <c r="M602" s="133" t="s">
        <v>641</v>
      </c>
      <c r="N602" s="46" t="s">
        <v>647</v>
      </c>
      <c r="O602" s="45">
        <v>2007</v>
      </c>
      <c r="P602" s="47"/>
      <c r="Q602" s="48"/>
      <c r="R602" s="48"/>
      <c r="S602" s="48"/>
      <c r="T602" s="49"/>
      <c r="U602" s="50"/>
      <c r="V602" s="51"/>
      <c r="W602" s="410"/>
    </row>
    <row r="603" spans="2:23">
      <c r="B603" s="36" t="s">
        <v>18</v>
      </c>
      <c r="C603" s="37" t="s">
        <v>747</v>
      </c>
      <c r="D603" s="38" t="s">
        <v>748</v>
      </c>
      <c r="E603" s="39" t="s">
        <v>641</v>
      </c>
      <c r="F603" s="40">
        <v>21</v>
      </c>
      <c r="G603" s="41" t="s">
        <v>770</v>
      </c>
      <c r="H603" s="42">
        <v>2.9745370370370373E-3</v>
      </c>
      <c r="I603" s="136" t="s">
        <v>750</v>
      </c>
      <c r="J603" s="139" t="s">
        <v>636</v>
      </c>
      <c r="K603" s="43">
        <v>39353</v>
      </c>
      <c r="L603" s="44" t="s">
        <v>723</v>
      </c>
      <c r="M603" s="133" t="s">
        <v>641</v>
      </c>
      <c r="N603" s="46" t="s">
        <v>647</v>
      </c>
      <c r="O603" s="45">
        <v>2007</v>
      </c>
      <c r="P603" s="47"/>
      <c r="Q603" s="48"/>
      <c r="R603" s="48"/>
      <c r="S603" s="48"/>
      <c r="T603" s="49"/>
      <c r="U603" s="50"/>
      <c r="V603" s="51"/>
      <c r="W603" s="410"/>
    </row>
    <row r="604" spans="2:23">
      <c r="B604" s="36" t="s">
        <v>18</v>
      </c>
      <c r="C604" s="37" t="s">
        <v>747</v>
      </c>
      <c r="D604" s="38" t="s">
        <v>748</v>
      </c>
      <c r="E604" s="39" t="s">
        <v>641</v>
      </c>
      <c r="F604" s="40">
        <v>22</v>
      </c>
      <c r="G604" s="41" t="s">
        <v>771</v>
      </c>
      <c r="H604" s="42">
        <v>2.7314814814814814E-3</v>
      </c>
      <c r="I604" s="136" t="s">
        <v>750</v>
      </c>
      <c r="J604" s="139" t="s">
        <v>636</v>
      </c>
      <c r="K604" s="43">
        <v>39353</v>
      </c>
      <c r="L604" s="44" t="s">
        <v>723</v>
      </c>
      <c r="M604" s="133" t="s">
        <v>641</v>
      </c>
      <c r="N604" s="46" t="s">
        <v>647</v>
      </c>
      <c r="O604" s="45">
        <v>2007</v>
      </c>
      <c r="P604" s="47"/>
      <c r="Q604" s="48"/>
      <c r="R604" s="48"/>
      <c r="S604" s="48"/>
      <c r="T604" s="49"/>
      <c r="U604" s="50"/>
      <c r="V604" s="51"/>
      <c r="W604" s="410"/>
    </row>
    <row r="605" spans="2:23">
      <c r="B605" s="36" t="s">
        <v>18</v>
      </c>
      <c r="C605" s="37" t="s">
        <v>747</v>
      </c>
      <c r="D605" s="38" t="s">
        <v>748</v>
      </c>
      <c r="E605" s="39" t="s">
        <v>641</v>
      </c>
      <c r="F605" s="40">
        <v>23</v>
      </c>
      <c r="G605" s="41" t="s">
        <v>772</v>
      </c>
      <c r="H605" s="42">
        <v>3.5300925925925925E-3</v>
      </c>
      <c r="I605" s="136" t="s">
        <v>750</v>
      </c>
      <c r="J605" s="139" t="s">
        <v>636</v>
      </c>
      <c r="K605" s="43">
        <v>39353</v>
      </c>
      <c r="L605" s="44" t="s">
        <v>723</v>
      </c>
      <c r="M605" s="133" t="s">
        <v>641</v>
      </c>
      <c r="N605" s="46" t="s">
        <v>647</v>
      </c>
      <c r="O605" s="45">
        <v>2007</v>
      </c>
      <c r="P605" s="47"/>
      <c r="Q605" s="48"/>
      <c r="R605" s="48"/>
      <c r="S605" s="48"/>
      <c r="T605" s="49"/>
      <c r="U605" s="50"/>
      <c r="V605" s="51"/>
      <c r="W605" s="410"/>
    </row>
    <row r="606" spans="2:23">
      <c r="B606" s="36" t="s">
        <v>18</v>
      </c>
      <c r="C606" s="37" t="s">
        <v>747</v>
      </c>
      <c r="D606" s="38" t="s">
        <v>748</v>
      </c>
      <c r="E606" s="39" t="s">
        <v>641</v>
      </c>
      <c r="F606" s="40">
        <v>24</v>
      </c>
      <c r="G606" s="41" t="s">
        <v>773</v>
      </c>
      <c r="H606" s="42">
        <v>3.9351851851851857E-3</v>
      </c>
      <c r="I606" s="136" t="s">
        <v>750</v>
      </c>
      <c r="J606" s="139" t="s">
        <v>636</v>
      </c>
      <c r="K606" s="43">
        <v>39353</v>
      </c>
      <c r="L606" s="44" t="s">
        <v>723</v>
      </c>
      <c r="M606" s="133" t="s">
        <v>641</v>
      </c>
      <c r="N606" s="46" t="s">
        <v>647</v>
      </c>
      <c r="O606" s="45">
        <v>2007</v>
      </c>
      <c r="P606" s="47"/>
      <c r="Q606" s="48"/>
      <c r="R606" s="48"/>
      <c r="S606" s="48"/>
      <c r="T606" s="49"/>
      <c r="U606" s="50"/>
      <c r="V606" s="51"/>
      <c r="W606" s="410"/>
    </row>
    <row r="607" spans="2:23">
      <c r="B607" s="36" t="s">
        <v>18</v>
      </c>
      <c r="C607" s="37" t="s">
        <v>747</v>
      </c>
      <c r="D607" s="38" t="s">
        <v>748</v>
      </c>
      <c r="E607" s="39" t="s">
        <v>641</v>
      </c>
      <c r="F607" s="40">
        <v>25</v>
      </c>
      <c r="G607" s="41" t="s">
        <v>774</v>
      </c>
      <c r="H607" s="42">
        <v>4.9074074074074072E-3</v>
      </c>
      <c r="I607" s="136" t="s">
        <v>750</v>
      </c>
      <c r="J607" s="139" t="s">
        <v>636</v>
      </c>
      <c r="K607" s="43">
        <v>39353</v>
      </c>
      <c r="L607" s="44" t="s">
        <v>723</v>
      </c>
      <c r="M607" s="133" t="s">
        <v>641</v>
      </c>
      <c r="N607" s="46" t="s">
        <v>647</v>
      </c>
      <c r="O607" s="45">
        <v>2007</v>
      </c>
      <c r="P607" s="47"/>
      <c r="Q607" s="48"/>
      <c r="R607" s="48"/>
      <c r="S607" s="48"/>
      <c r="T607" s="49"/>
      <c r="U607" s="50"/>
      <c r="V607" s="51"/>
      <c r="W607" s="410"/>
    </row>
    <row r="608" spans="2:23">
      <c r="B608" s="36" t="s">
        <v>18</v>
      </c>
      <c r="C608" s="37" t="s">
        <v>747</v>
      </c>
      <c r="D608" s="38" t="s">
        <v>748</v>
      </c>
      <c r="E608" s="39" t="s">
        <v>641</v>
      </c>
      <c r="F608" s="40">
        <v>26</v>
      </c>
      <c r="G608" s="41" t="s">
        <v>775</v>
      </c>
      <c r="H608" s="42">
        <v>4.9652777777777777E-3</v>
      </c>
      <c r="I608" s="136" t="s">
        <v>750</v>
      </c>
      <c r="J608" s="139" t="s">
        <v>636</v>
      </c>
      <c r="K608" s="43">
        <v>39353</v>
      </c>
      <c r="L608" s="44" t="s">
        <v>723</v>
      </c>
      <c r="M608" s="133" t="s">
        <v>641</v>
      </c>
      <c r="N608" s="46" t="s">
        <v>647</v>
      </c>
      <c r="O608" s="45">
        <v>2007</v>
      </c>
      <c r="P608" s="47"/>
      <c r="Q608" s="48"/>
      <c r="R608" s="48"/>
      <c r="S608" s="48"/>
      <c r="T608" s="49"/>
      <c r="U608" s="50"/>
      <c r="V608" s="51"/>
      <c r="W608" s="410"/>
    </row>
    <row r="609" spans="2:23">
      <c r="B609" s="57" t="s">
        <v>18</v>
      </c>
      <c r="C609" s="58" t="s">
        <v>776</v>
      </c>
      <c r="D609" s="59" t="s">
        <v>777</v>
      </c>
      <c r="E609" s="60" t="s">
        <v>641</v>
      </c>
      <c r="F609" s="61">
        <v>1</v>
      </c>
      <c r="G609" s="62" t="s">
        <v>751</v>
      </c>
      <c r="H609" s="63">
        <v>2.9976851851851853E-3</v>
      </c>
      <c r="I609" s="137" t="s">
        <v>778</v>
      </c>
      <c r="J609" s="140" t="s">
        <v>20</v>
      </c>
      <c r="K609" s="64">
        <v>39493</v>
      </c>
      <c r="L609" s="65" t="s">
        <v>779</v>
      </c>
      <c r="M609" s="134" t="s">
        <v>641</v>
      </c>
      <c r="N609" s="67" t="s">
        <v>647</v>
      </c>
      <c r="O609" s="66">
        <v>2008</v>
      </c>
      <c r="P609" s="68"/>
      <c r="Q609" s="69"/>
      <c r="R609" s="69"/>
      <c r="S609" s="69"/>
      <c r="T609" s="70"/>
      <c r="U609" s="71"/>
      <c r="V609" s="407"/>
      <c r="W609" s="410" t="s">
        <v>1497</v>
      </c>
    </row>
    <row r="610" spans="2:23">
      <c r="B610" s="36" t="s">
        <v>18</v>
      </c>
      <c r="C610" s="37" t="s">
        <v>776</v>
      </c>
      <c r="D610" s="38" t="s">
        <v>777</v>
      </c>
      <c r="E610" s="39" t="s">
        <v>641</v>
      </c>
      <c r="F610" s="40">
        <v>2</v>
      </c>
      <c r="G610" s="41" t="s">
        <v>742</v>
      </c>
      <c r="H610" s="42">
        <v>9.525462962962963E-3</v>
      </c>
      <c r="I610" s="136" t="s">
        <v>778</v>
      </c>
      <c r="J610" s="139" t="s">
        <v>20</v>
      </c>
      <c r="K610" s="43">
        <v>39493</v>
      </c>
      <c r="L610" s="44" t="s">
        <v>779</v>
      </c>
      <c r="M610" s="133" t="s">
        <v>641</v>
      </c>
      <c r="N610" s="46" t="s">
        <v>647</v>
      </c>
      <c r="O610" s="45">
        <v>2008</v>
      </c>
      <c r="P610" s="47"/>
      <c r="Q610" s="48"/>
      <c r="R610" s="48"/>
      <c r="S610" s="48"/>
      <c r="T610" s="49"/>
      <c r="U610" s="50"/>
      <c r="V610" s="51"/>
      <c r="W610" s="410"/>
    </row>
    <row r="611" spans="2:23">
      <c r="B611" s="36" t="s">
        <v>18</v>
      </c>
      <c r="C611" s="37" t="s">
        <v>776</v>
      </c>
      <c r="D611" s="38" t="s">
        <v>777</v>
      </c>
      <c r="E611" s="39" t="s">
        <v>641</v>
      </c>
      <c r="F611" s="40">
        <v>3</v>
      </c>
      <c r="G611" s="41" t="s">
        <v>736</v>
      </c>
      <c r="H611" s="42">
        <v>3.4837962962962965E-3</v>
      </c>
      <c r="I611" s="136" t="s">
        <v>778</v>
      </c>
      <c r="J611" s="139" t="s">
        <v>20</v>
      </c>
      <c r="K611" s="43">
        <v>39493</v>
      </c>
      <c r="L611" s="44" t="s">
        <v>779</v>
      </c>
      <c r="M611" s="133" t="s">
        <v>641</v>
      </c>
      <c r="N611" s="46" t="s">
        <v>647</v>
      </c>
      <c r="O611" s="45">
        <v>2008</v>
      </c>
      <c r="P611" s="47"/>
      <c r="Q611" s="48"/>
      <c r="R611" s="48"/>
      <c r="S611" s="48"/>
      <c r="T611" s="49"/>
      <c r="U611" s="50"/>
      <c r="V611" s="51"/>
      <c r="W611" s="410"/>
    </row>
    <row r="612" spans="2:23">
      <c r="B612" s="36" t="s">
        <v>18</v>
      </c>
      <c r="C612" s="37" t="s">
        <v>776</v>
      </c>
      <c r="D612" s="38" t="s">
        <v>777</v>
      </c>
      <c r="E612" s="39" t="s">
        <v>641</v>
      </c>
      <c r="F612" s="40">
        <v>4</v>
      </c>
      <c r="G612" s="41" t="s">
        <v>745</v>
      </c>
      <c r="H612" s="42">
        <v>8.4143518518518517E-3</v>
      </c>
      <c r="I612" s="136" t="s">
        <v>778</v>
      </c>
      <c r="J612" s="139" t="s">
        <v>20</v>
      </c>
      <c r="K612" s="43">
        <v>39493</v>
      </c>
      <c r="L612" s="44" t="s">
        <v>779</v>
      </c>
      <c r="M612" s="133" t="s">
        <v>641</v>
      </c>
      <c r="N612" s="46" t="s">
        <v>647</v>
      </c>
      <c r="O612" s="45">
        <v>2008</v>
      </c>
      <c r="P612" s="47"/>
      <c r="Q612" s="48"/>
      <c r="R612" s="48"/>
      <c r="S612" s="48"/>
      <c r="T612" s="49"/>
      <c r="U612" s="50"/>
      <c r="V612" s="51"/>
      <c r="W612" s="410"/>
    </row>
    <row r="613" spans="2:23">
      <c r="B613" s="57" t="s">
        <v>18</v>
      </c>
      <c r="C613" s="58" t="s">
        <v>780</v>
      </c>
      <c r="D613" s="59" t="s">
        <v>781</v>
      </c>
      <c r="E613" s="60" t="s">
        <v>641</v>
      </c>
      <c r="F613" s="61">
        <v>1</v>
      </c>
      <c r="G613" s="62" t="s">
        <v>782</v>
      </c>
      <c r="H613" s="63">
        <v>3.1481481481481482E-3</v>
      </c>
      <c r="I613" s="137" t="s">
        <v>783</v>
      </c>
      <c r="J613" s="140" t="s">
        <v>636</v>
      </c>
      <c r="K613" s="64">
        <v>40879</v>
      </c>
      <c r="L613" s="65" t="s">
        <v>784</v>
      </c>
      <c r="M613" s="134" t="s">
        <v>641</v>
      </c>
      <c r="N613" s="67" t="s">
        <v>647</v>
      </c>
      <c r="O613" s="66">
        <v>2011</v>
      </c>
      <c r="P613" s="68"/>
      <c r="Q613" s="69"/>
      <c r="R613" s="69"/>
      <c r="S613" s="69"/>
      <c r="T613" s="70"/>
      <c r="U613" s="71"/>
      <c r="V613" s="407"/>
      <c r="W613" s="410" t="s">
        <v>1497</v>
      </c>
    </row>
    <row r="614" spans="2:23">
      <c r="B614" s="36" t="s">
        <v>18</v>
      </c>
      <c r="C614" s="37" t="s">
        <v>780</v>
      </c>
      <c r="D614" s="38" t="s">
        <v>781</v>
      </c>
      <c r="E614" s="39" t="s">
        <v>641</v>
      </c>
      <c r="F614" s="40">
        <v>2</v>
      </c>
      <c r="G614" s="41" t="s">
        <v>785</v>
      </c>
      <c r="H614" s="42">
        <v>3.3333333333333331E-3</v>
      </c>
      <c r="I614" s="136" t="s">
        <v>783</v>
      </c>
      <c r="J614" s="139" t="s">
        <v>636</v>
      </c>
      <c r="K614" s="43">
        <v>40879</v>
      </c>
      <c r="L614" s="44" t="s">
        <v>784</v>
      </c>
      <c r="M614" s="133" t="s">
        <v>641</v>
      </c>
      <c r="N614" s="46" t="s">
        <v>647</v>
      </c>
      <c r="O614" s="45">
        <v>2011</v>
      </c>
      <c r="P614" s="47"/>
      <c r="Q614" s="48"/>
      <c r="R614" s="48"/>
      <c r="S614" s="48"/>
      <c r="T614" s="49"/>
      <c r="U614" s="50"/>
      <c r="V614" s="51"/>
      <c r="W614" s="410"/>
    </row>
    <row r="615" spans="2:23">
      <c r="B615" s="36" t="s">
        <v>18</v>
      </c>
      <c r="C615" s="37" t="s">
        <v>780</v>
      </c>
      <c r="D615" s="38" t="s">
        <v>781</v>
      </c>
      <c r="E615" s="39" t="s">
        <v>641</v>
      </c>
      <c r="F615" s="40">
        <v>3</v>
      </c>
      <c r="G615" s="41" t="s">
        <v>786</v>
      </c>
      <c r="H615" s="42">
        <v>3.414351851851852E-3</v>
      </c>
      <c r="I615" s="136" t="s">
        <v>783</v>
      </c>
      <c r="J615" s="139" t="s">
        <v>636</v>
      </c>
      <c r="K615" s="43">
        <v>40879</v>
      </c>
      <c r="L615" s="44" t="s">
        <v>784</v>
      </c>
      <c r="M615" s="133" t="s">
        <v>641</v>
      </c>
      <c r="N615" s="46" t="s">
        <v>647</v>
      </c>
      <c r="O615" s="45">
        <v>2011</v>
      </c>
      <c r="P615" s="47"/>
      <c r="Q615" s="48"/>
      <c r="R615" s="48"/>
      <c r="S615" s="48"/>
      <c r="T615" s="49"/>
      <c r="U615" s="50"/>
      <c r="V615" s="51"/>
      <c r="W615" s="410"/>
    </row>
    <row r="616" spans="2:23">
      <c r="B616" s="36" t="s">
        <v>18</v>
      </c>
      <c r="C616" s="37" t="s">
        <v>780</v>
      </c>
      <c r="D616" s="38" t="s">
        <v>781</v>
      </c>
      <c r="E616" s="39" t="s">
        <v>641</v>
      </c>
      <c r="F616" s="40">
        <v>4</v>
      </c>
      <c r="G616" s="41" t="s">
        <v>787</v>
      </c>
      <c r="H616" s="42">
        <v>4.2129629629629626E-3</v>
      </c>
      <c r="I616" s="136" t="s">
        <v>783</v>
      </c>
      <c r="J616" s="139" t="s">
        <v>636</v>
      </c>
      <c r="K616" s="43">
        <v>40879</v>
      </c>
      <c r="L616" s="44" t="s">
        <v>784</v>
      </c>
      <c r="M616" s="133" t="s">
        <v>641</v>
      </c>
      <c r="N616" s="46" t="s">
        <v>647</v>
      </c>
      <c r="O616" s="45">
        <v>2011</v>
      </c>
      <c r="P616" s="47"/>
      <c r="Q616" s="48"/>
      <c r="R616" s="48"/>
      <c r="S616" s="48"/>
      <c r="T616" s="49"/>
      <c r="U616" s="50"/>
      <c r="V616" s="51"/>
      <c r="W616" s="410"/>
    </row>
    <row r="617" spans="2:23">
      <c r="B617" s="36" t="s">
        <v>18</v>
      </c>
      <c r="C617" s="37" t="s">
        <v>780</v>
      </c>
      <c r="D617" s="38" t="s">
        <v>781</v>
      </c>
      <c r="E617" s="39" t="s">
        <v>641</v>
      </c>
      <c r="F617" s="40">
        <v>5</v>
      </c>
      <c r="G617" s="41" t="s">
        <v>788</v>
      </c>
      <c r="H617" s="42">
        <v>3.7152777777777774E-3</v>
      </c>
      <c r="I617" s="136" t="s">
        <v>783</v>
      </c>
      <c r="J617" s="139" t="s">
        <v>636</v>
      </c>
      <c r="K617" s="43">
        <v>40879</v>
      </c>
      <c r="L617" s="44" t="s">
        <v>784</v>
      </c>
      <c r="M617" s="133" t="s">
        <v>641</v>
      </c>
      <c r="N617" s="46" t="s">
        <v>647</v>
      </c>
      <c r="O617" s="45">
        <v>2011</v>
      </c>
      <c r="P617" s="47"/>
      <c r="Q617" s="48"/>
      <c r="R617" s="48"/>
      <c r="S617" s="48"/>
      <c r="T617" s="49"/>
      <c r="U617" s="50"/>
      <c r="V617" s="51"/>
      <c r="W617" s="410"/>
    </row>
    <row r="618" spans="2:23">
      <c r="B618" s="36" t="s">
        <v>18</v>
      </c>
      <c r="C618" s="37" t="s">
        <v>780</v>
      </c>
      <c r="D618" s="38" t="s">
        <v>781</v>
      </c>
      <c r="E618" s="39" t="s">
        <v>641</v>
      </c>
      <c r="F618" s="40">
        <v>6</v>
      </c>
      <c r="G618" s="41" t="s">
        <v>789</v>
      </c>
      <c r="H618" s="42">
        <v>3.8657407407407403E-3</v>
      </c>
      <c r="I618" s="136" t="s">
        <v>783</v>
      </c>
      <c r="J618" s="139" t="s">
        <v>636</v>
      </c>
      <c r="K618" s="43">
        <v>40879</v>
      </c>
      <c r="L618" s="44" t="s">
        <v>784</v>
      </c>
      <c r="M618" s="133" t="s">
        <v>641</v>
      </c>
      <c r="N618" s="46" t="s">
        <v>647</v>
      </c>
      <c r="O618" s="45">
        <v>2011</v>
      </c>
      <c r="P618" s="47"/>
      <c r="Q618" s="48"/>
      <c r="R618" s="48"/>
      <c r="S618" s="48"/>
      <c r="T618" s="49"/>
      <c r="U618" s="50"/>
      <c r="V618" s="51"/>
      <c r="W618" s="410"/>
    </row>
    <row r="619" spans="2:23">
      <c r="B619" s="36" t="s">
        <v>18</v>
      </c>
      <c r="C619" s="37" t="s">
        <v>780</v>
      </c>
      <c r="D619" s="38" t="s">
        <v>781</v>
      </c>
      <c r="E619" s="39" t="s">
        <v>641</v>
      </c>
      <c r="F619" s="40">
        <v>7</v>
      </c>
      <c r="G619" s="41" t="s">
        <v>790</v>
      </c>
      <c r="H619" s="42">
        <v>4.6759259259259263E-3</v>
      </c>
      <c r="I619" s="136" t="s">
        <v>783</v>
      </c>
      <c r="J619" s="139" t="s">
        <v>636</v>
      </c>
      <c r="K619" s="43">
        <v>40879</v>
      </c>
      <c r="L619" s="44" t="s">
        <v>784</v>
      </c>
      <c r="M619" s="133" t="s">
        <v>641</v>
      </c>
      <c r="N619" s="46" t="s">
        <v>647</v>
      </c>
      <c r="O619" s="45">
        <v>2011</v>
      </c>
      <c r="P619" s="47"/>
      <c r="Q619" s="48"/>
      <c r="R619" s="48"/>
      <c r="S619" s="48"/>
      <c r="T619" s="49"/>
      <c r="U619" s="50"/>
      <c r="V619" s="51"/>
      <c r="W619" s="410"/>
    </row>
    <row r="620" spans="2:23">
      <c r="B620" s="36" t="s">
        <v>18</v>
      </c>
      <c r="C620" s="37" t="s">
        <v>780</v>
      </c>
      <c r="D620" s="38" t="s">
        <v>781</v>
      </c>
      <c r="E620" s="39" t="s">
        <v>641</v>
      </c>
      <c r="F620" s="40">
        <v>8</v>
      </c>
      <c r="G620" s="41" t="s">
        <v>791</v>
      </c>
      <c r="H620" s="42">
        <v>3.2986111111111111E-3</v>
      </c>
      <c r="I620" s="136" t="s">
        <v>783</v>
      </c>
      <c r="J620" s="139" t="s">
        <v>636</v>
      </c>
      <c r="K620" s="43">
        <v>40879</v>
      </c>
      <c r="L620" s="44" t="s">
        <v>784</v>
      </c>
      <c r="M620" s="133" t="s">
        <v>641</v>
      </c>
      <c r="N620" s="46" t="s">
        <v>647</v>
      </c>
      <c r="O620" s="45">
        <v>2011</v>
      </c>
      <c r="P620" s="47"/>
      <c r="Q620" s="48"/>
      <c r="R620" s="48"/>
      <c r="S620" s="48"/>
      <c r="T620" s="49"/>
      <c r="U620" s="50"/>
      <c r="V620" s="51"/>
      <c r="W620" s="410"/>
    </row>
    <row r="621" spans="2:23">
      <c r="B621" s="36" t="s">
        <v>18</v>
      </c>
      <c r="C621" s="37" t="s">
        <v>780</v>
      </c>
      <c r="D621" s="38" t="s">
        <v>781</v>
      </c>
      <c r="E621" s="39" t="s">
        <v>641</v>
      </c>
      <c r="F621" s="40">
        <v>9</v>
      </c>
      <c r="G621" s="41" t="s">
        <v>792</v>
      </c>
      <c r="H621" s="42">
        <v>4.5254629629629629E-3</v>
      </c>
      <c r="I621" s="136" t="s">
        <v>783</v>
      </c>
      <c r="J621" s="139" t="s">
        <v>636</v>
      </c>
      <c r="K621" s="43">
        <v>40879</v>
      </c>
      <c r="L621" s="44" t="s">
        <v>784</v>
      </c>
      <c r="M621" s="133" t="s">
        <v>641</v>
      </c>
      <c r="N621" s="46" t="s">
        <v>647</v>
      </c>
      <c r="O621" s="45">
        <v>2011</v>
      </c>
      <c r="P621" s="47"/>
      <c r="Q621" s="48"/>
      <c r="R621" s="48"/>
      <c r="S621" s="48"/>
      <c r="T621" s="49"/>
      <c r="U621" s="50"/>
      <c r="V621" s="51"/>
      <c r="W621" s="410"/>
    </row>
    <row r="622" spans="2:23">
      <c r="B622" s="36" t="s">
        <v>18</v>
      </c>
      <c r="C622" s="37" t="s">
        <v>780</v>
      </c>
      <c r="D622" s="38" t="s">
        <v>781</v>
      </c>
      <c r="E622" s="39" t="s">
        <v>641</v>
      </c>
      <c r="F622" s="40">
        <v>10</v>
      </c>
      <c r="G622" s="41" t="s">
        <v>793</v>
      </c>
      <c r="H622" s="42">
        <v>4.9305555555555552E-3</v>
      </c>
      <c r="I622" s="136" t="s">
        <v>783</v>
      </c>
      <c r="J622" s="139" t="s">
        <v>636</v>
      </c>
      <c r="K622" s="43">
        <v>40879</v>
      </c>
      <c r="L622" s="44" t="s">
        <v>784</v>
      </c>
      <c r="M622" s="133" t="s">
        <v>641</v>
      </c>
      <c r="N622" s="46" t="s">
        <v>647</v>
      </c>
      <c r="O622" s="45">
        <v>2011</v>
      </c>
      <c r="P622" s="47"/>
      <c r="Q622" s="48"/>
      <c r="R622" s="48"/>
      <c r="S622" s="48"/>
      <c r="T622" s="49"/>
      <c r="U622" s="50"/>
      <c r="V622" s="51"/>
      <c r="W622" s="410"/>
    </row>
    <row r="623" spans="2:23">
      <c r="B623" s="36" t="s">
        <v>18</v>
      </c>
      <c r="C623" s="37" t="s">
        <v>780</v>
      </c>
      <c r="D623" s="38" t="s">
        <v>781</v>
      </c>
      <c r="E623" s="39" t="s">
        <v>641</v>
      </c>
      <c r="F623" s="40">
        <v>11</v>
      </c>
      <c r="G623" s="41" t="s">
        <v>794</v>
      </c>
      <c r="H623" s="42">
        <v>3.9236111111111112E-3</v>
      </c>
      <c r="I623" s="136" t="s">
        <v>783</v>
      </c>
      <c r="J623" s="139" t="s">
        <v>636</v>
      </c>
      <c r="K623" s="43">
        <v>40879</v>
      </c>
      <c r="L623" s="44" t="s">
        <v>784</v>
      </c>
      <c r="M623" s="133" t="s">
        <v>641</v>
      </c>
      <c r="N623" s="46" t="s">
        <v>647</v>
      </c>
      <c r="O623" s="45">
        <v>2011</v>
      </c>
      <c r="P623" s="47"/>
      <c r="Q623" s="48"/>
      <c r="R623" s="48"/>
      <c r="S623" s="48"/>
      <c r="T623" s="49"/>
      <c r="U623" s="50"/>
      <c r="V623" s="51"/>
      <c r="W623" s="410"/>
    </row>
    <row r="624" spans="2:23">
      <c r="B624" s="36" t="s">
        <v>18</v>
      </c>
      <c r="C624" s="37" t="s">
        <v>780</v>
      </c>
      <c r="D624" s="38" t="s">
        <v>781</v>
      </c>
      <c r="E624" s="39" t="s">
        <v>641</v>
      </c>
      <c r="F624" s="40">
        <v>12</v>
      </c>
      <c r="G624" s="41" t="s">
        <v>795</v>
      </c>
      <c r="H624" s="42">
        <v>3.0671296296296297E-3</v>
      </c>
      <c r="I624" s="136" t="s">
        <v>783</v>
      </c>
      <c r="J624" s="139" t="s">
        <v>636</v>
      </c>
      <c r="K624" s="43">
        <v>40879</v>
      </c>
      <c r="L624" s="44" t="s">
        <v>784</v>
      </c>
      <c r="M624" s="133" t="s">
        <v>641</v>
      </c>
      <c r="N624" s="46" t="s">
        <v>647</v>
      </c>
      <c r="O624" s="45">
        <v>2011</v>
      </c>
      <c r="P624" s="47"/>
      <c r="Q624" s="48"/>
      <c r="R624" s="48"/>
      <c r="S624" s="48"/>
      <c r="T624" s="49"/>
      <c r="U624" s="50"/>
      <c r="V624" s="51"/>
      <c r="W624" s="410"/>
    </row>
    <row r="625" spans="2:23">
      <c r="B625" s="36" t="s">
        <v>18</v>
      </c>
      <c r="C625" s="37" t="s">
        <v>780</v>
      </c>
      <c r="D625" s="38" t="s">
        <v>781</v>
      </c>
      <c r="E625" s="39" t="s">
        <v>641</v>
      </c>
      <c r="F625" s="40">
        <v>13</v>
      </c>
      <c r="G625" s="41" t="s">
        <v>796</v>
      </c>
      <c r="H625" s="42">
        <v>7.2916666666666668E-3</v>
      </c>
      <c r="I625" s="136" t="s">
        <v>783</v>
      </c>
      <c r="J625" s="139" t="s">
        <v>636</v>
      </c>
      <c r="K625" s="43">
        <v>40879</v>
      </c>
      <c r="L625" s="44" t="s">
        <v>784</v>
      </c>
      <c r="M625" s="133" t="s">
        <v>641</v>
      </c>
      <c r="N625" s="46" t="s">
        <v>647</v>
      </c>
      <c r="O625" s="45">
        <v>2011</v>
      </c>
      <c r="P625" s="47"/>
      <c r="Q625" s="48"/>
      <c r="R625" s="48"/>
      <c r="S625" s="48"/>
      <c r="T625" s="49"/>
      <c r="U625" s="50"/>
      <c r="V625" s="51"/>
      <c r="W625" s="410"/>
    </row>
    <row r="626" spans="2:23">
      <c r="B626" s="36" t="s">
        <v>18</v>
      </c>
      <c r="C626" s="37" t="s">
        <v>780</v>
      </c>
      <c r="D626" s="38" t="s">
        <v>781</v>
      </c>
      <c r="E626" s="39" t="s">
        <v>641</v>
      </c>
      <c r="F626" s="40">
        <v>14</v>
      </c>
      <c r="G626" s="41" t="s">
        <v>797</v>
      </c>
      <c r="H626" s="42">
        <v>5.4745370370370373E-3</v>
      </c>
      <c r="I626" s="136" t="s">
        <v>783</v>
      </c>
      <c r="J626" s="139" t="s">
        <v>636</v>
      </c>
      <c r="K626" s="43">
        <v>40879</v>
      </c>
      <c r="L626" s="44" t="s">
        <v>784</v>
      </c>
      <c r="M626" s="133" t="s">
        <v>641</v>
      </c>
      <c r="N626" s="46" t="s">
        <v>647</v>
      </c>
      <c r="O626" s="45">
        <v>2011</v>
      </c>
      <c r="P626" s="47"/>
      <c r="Q626" s="48"/>
      <c r="R626" s="48"/>
      <c r="S626" s="48"/>
      <c r="T626" s="49"/>
      <c r="U626" s="50"/>
      <c r="V626" s="51"/>
      <c r="W626" s="410"/>
    </row>
    <row r="627" spans="2:23">
      <c r="B627" s="36" t="s">
        <v>18</v>
      </c>
      <c r="C627" s="37" t="s">
        <v>780</v>
      </c>
      <c r="D627" s="38" t="s">
        <v>781</v>
      </c>
      <c r="E627" s="39" t="s">
        <v>641</v>
      </c>
      <c r="F627" s="40">
        <v>15</v>
      </c>
      <c r="G627" s="41" t="s">
        <v>798</v>
      </c>
      <c r="H627" s="42">
        <v>3.1712962962962962E-3</v>
      </c>
      <c r="I627" s="136" t="s">
        <v>783</v>
      </c>
      <c r="J627" s="139" t="s">
        <v>636</v>
      </c>
      <c r="K627" s="43">
        <v>40879</v>
      </c>
      <c r="L627" s="44" t="s">
        <v>784</v>
      </c>
      <c r="M627" s="133" t="s">
        <v>641</v>
      </c>
      <c r="N627" s="46" t="s">
        <v>647</v>
      </c>
      <c r="O627" s="45">
        <v>2011</v>
      </c>
      <c r="P627" s="47"/>
      <c r="Q627" s="48"/>
      <c r="R627" s="48"/>
      <c r="S627" s="48"/>
      <c r="T627" s="49"/>
      <c r="U627" s="50"/>
      <c r="V627" s="51"/>
      <c r="W627" s="410"/>
    </row>
    <row r="628" spans="2:23">
      <c r="B628" s="36" t="s">
        <v>18</v>
      </c>
      <c r="C628" s="37" t="s">
        <v>780</v>
      </c>
      <c r="D628" s="38" t="s">
        <v>781</v>
      </c>
      <c r="E628" s="39" t="s">
        <v>641</v>
      </c>
      <c r="F628" s="40">
        <v>16</v>
      </c>
      <c r="G628" s="41" t="s">
        <v>799</v>
      </c>
      <c r="H628" s="42">
        <v>4.340277777777778E-3</v>
      </c>
      <c r="I628" s="136" t="s">
        <v>783</v>
      </c>
      <c r="J628" s="139" t="s">
        <v>636</v>
      </c>
      <c r="K628" s="43">
        <v>40879</v>
      </c>
      <c r="L628" s="44" t="s">
        <v>784</v>
      </c>
      <c r="M628" s="133" t="s">
        <v>641</v>
      </c>
      <c r="N628" s="46" t="s">
        <v>647</v>
      </c>
      <c r="O628" s="45">
        <v>2011</v>
      </c>
      <c r="P628" s="47"/>
      <c r="Q628" s="48"/>
      <c r="R628" s="48"/>
      <c r="S628" s="48"/>
      <c r="T628" s="49"/>
      <c r="U628" s="50"/>
      <c r="V628" s="51"/>
      <c r="W628" s="410"/>
    </row>
    <row r="629" spans="2:23">
      <c r="B629" s="57" t="s">
        <v>18</v>
      </c>
      <c r="C629" s="58" t="s">
        <v>800</v>
      </c>
      <c r="D629" s="59" t="s">
        <v>801</v>
      </c>
      <c r="E629" s="60" t="s">
        <v>641</v>
      </c>
      <c r="F629" s="61">
        <v>1</v>
      </c>
      <c r="G629" s="62" t="s">
        <v>802</v>
      </c>
      <c r="H629" s="63">
        <v>1.7939814814814817E-3</v>
      </c>
      <c r="I629" s="137" t="s">
        <v>803</v>
      </c>
      <c r="J629" s="140" t="s">
        <v>636</v>
      </c>
      <c r="K629" s="64">
        <v>40879</v>
      </c>
      <c r="L629" s="65" t="s">
        <v>804</v>
      </c>
      <c r="M629" s="134" t="s">
        <v>641</v>
      </c>
      <c r="N629" s="67" t="s">
        <v>647</v>
      </c>
      <c r="O629" s="66">
        <v>2011</v>
      </c>
      <c r="P629" s="68"/>
      <c r="Q629" s="69"/>
      <c r="R629" s="69"/>
      <c r="S629" s="69"/>
      <c r="T629" s="70"/>
      <c r="U629" s="71"/>
      <c r="V629" s="407"/>
      <c r="W629" s="410" t="s">
        <v>1497</v>
      </c>
    </row>
    <row r="630" spans="2:23">
      <c r="B630" s="36" t="s">
        <v>18</v>
      </c>
      <c r="C630" s="37" t="s">
        <v>800</v>
      </c>
      <c r="D630" s="38" t="s">
        <v>801</v>
      </c>
      <c r="E630" s="39" t="s">
        <v>641</v>
      </c>
      <c r="F630" s="40">
        <v>2</v>
      </c>
      <c r="G630" s="41" t="s">
        <v>805</v>
      </c>
      <c r="H630" s="42">
        <v>3.7268518518518514E-3</v>
      </c>
      <c r="I630" s="136" t="s">
        <v>803</v>
      </c>
      <c r="J630" s="139" t="s">
        <v>636</v>
      </c>
      <c r="K630" s="43">
        <v>40879</v>
      </c>
      <c r="L630" s="44" t="s">
        <v>804</v>
      </c>
      <c r="M630" s="133" t="s">
        <v>641</v>
      </c>
      <c r="N630" s="46" t="s">
        <v>647</v>
      </c>
      <c r="O630" s="45">
        <v>2011</v>
      </c>
      <c r="P630" s="47"/>
      <c r="Q630" s="48"/>
      <c r="R630" s="48"/>
      <c r="S630" s="48"/>
      <c r="T630" s="49"/>
      <c r="U630" s="50"/>
      <c r="V630" s="51"/>
      <c r="W630" s="410"/>
    </row>
    <row r="631" spans="2:23">
      <c r="B631" s="36" t="s">
        <v>18</v>
      </c>
      <c r="C631" s="37" t="s">
        <v>800</v>
      </c>
      <c r="D631" s="38" t="s">
        <v>801</v>
      </c>
      <c r="E631" s="39" t="s">
        <v>641</v>
      </c>
      <c r="F631" s="40">
        <v>3</v>
      </c>
      <c r="G631" s="41" t="s">
        <v>806</v>
      </c>
      <c r="H631" s="42">
        <v>3.7500000000000003E-3</v>
      </c>
      <c r="I631" s="136" t="s">
        <v>803</v>
      </c>
      <c r="J631" s="139" t="s">
        <v>636</v>
      </c>
      <c r="K631" s="43">
        <v>40879</v>
      </c>
      <c r="L631" s="44" t="s">
        <v>804</v>
      </c>
      <c r="M631" s="133" t="s">
        <v>641</v>
      </c>
      <c r="N631" s="46" t="s">
        <v>647</v>
      </c>
      <c r="O631" s="45">
        <v>2011</v>
      </c>
      <c r="P631" s="47"/>
      <c r="Q631" s="48"/>
      <c r="R631" s="48"/>
      <c r="S631" s="48"/>
      <c r="T631" s="49"/>
      <c r="U631" s="50"/>
      <c r="V631" s="51"/>
      <c r="W631" s="410"/>
    </row>
    <row r="632" spans="2:23">
      <c r="B632" s="36" t="s">
        <v>18</v>
      </c>
      <c r="C632" s="37" t="s">
        <v>800</v>
      </c>
      <c r="D632" s="38" t="s">
        <v>801</v>
      </c>
      <c r="E632" s="39" t="s">
        <v>641</v>
      </c>
      <c r="F632" s="40">
        <v>4</v>
      </c>
      <c r="G632" s="41" t="s">
        <v>807</v>
      </c>
      <c r="H632" s="42">
        <v>4.0509259259259257E-3</v>
      </c>
      <c r="I632" s="136" t="s">
        <v>803</v>
      </c>
      <c r="J632" s="139" t="s">
        <v>636</v>
      </c>
      <c r="K632" s="43">
        <v>40879</v>
      </c>
      <c r="L632" s="44" t="s">
        <v>804</v>
      </c>
      <c r="M632" s="133" t="s">
        <v>641</v>
      </c>
      <c r="N632" s="46" t="s">
        <v>647</v>
      </c>
      <c r="O632" s="45">
        <v>2011</v>
      </c>
      <c r="P632" s="47"/>
      <c r="Q632" s="48"/>
      <c r="R632" s="48"/>
      <c r="S632" s="48"/>
      <c r="T632" s="49"/>
      <c r="U632" s="50"/>
      <c r="V632" s="51"/>
      <c r="W632" s="410"/>
    </row>
    <row r="633" spans="2:23">
      <c r="B633" s="36" t="s">
        <v>18</v>
      </c>
      <c r="C633" s="37" t="s">
        <v>800</v>
      </c>
      <c r="D633" s="38" t="s">
        <v>801</v>
      </c>
      <c r="E633" s="39" t="s">
        <v>641</v>
      </c>
      <c r="F633" s="40">
        <v>5</v>
      </c>
      <c r="G633" s="41" t="s">
        <v>808</v>
      </c>
      <c r="H633" s="42">
        <v>3.5532407407407405E-3</v>
      </c>
      <c r="I633" s="136" t="s">
        <v>803</v>
      </c>
      <c r="J633" s="139" t="s">
        <v>636</v>
      </c>
      <c r="K633" s="43">
        <v>40879</v>
      </c>
      <c r="L633" s="44" t="s">
        <v>804</v>
      </c>
      <c r="M633" s="133" t="s">
        <v>641</v>
      </c>
      <c r="N633" s="46" t="s">
        <v>647</v>
      </c>
      <c r="O633" s="45">
        <v>2011</v>
      </c>
      <c r="P633" s="47"/>
      <c r="Q633" s="48"/>
      <c r="R633" s="48"/>
      <c r="S633" s="48"/>
      <c r="T633" s="49"/>
      <c r="U633" s="50"/>
      <c r="V633" s="51"/>
      <c r="W633" s="410"/>
    </row>
    <row r="634" spans="2:23">
      <c r="B634" s="36" t="s">
        <v>18</v>
      </c>
      <c r="C634" s="37" t="s">
        <v>800</v>
      </c>
      <c r="D634" s="38" t="s">
        <v>801</v>
      </c>
      <c r="E634" s="39" t="s">
        <v>641</v>
      </c>
      <c r="F634" s="40">
        <v>6</v>
      </c>
      <c r="G634" s="41" t="s">
        <v>809</v>
      </c>
      <c r="H634" s="42">
        <v>5.2314814814814811E-3</v>
      </c>
      <c r="I634" s="136" t="s">
        <v>803</v>
      </c>
      <c r="J634" s="139" t="s">
        <v>636</v>
      </c>
      <c r="K634" s="43">
        <v>40879</v>
      </c>
      <c r="L634" s="44" t="s">
        <v>804</v>
      </c>
      <c r="M634" s="133" t="s">
        <v>641</v>
      </c>
      <c r="N634" s="46" t="s">
        <v>647</v>
      </c>
      <c r="O634" s="45">
        <v>2011</v>
      </c>
      <c r="P634" s="47"/>
      <c r="Q634" s="48"/>
      <c r="R634" s="48"/>
      <c r="S634" s="48"/>
      <c r="T634" s="49"/>
      <c r="U634" s="50"/>
      <c r="V634" s="51"/>
      <c r="W634" s="410"/>
    </row>
    <row r="635" spans="2:23">
      <c r="B635" s="36" t="s">
        <v>18</v>
      </c>
      <c r="C635" s="37" t="s">
        <v>800</v>
      </c>
      <c r="D635" s="38" t="s">
        <v>801</v>
      </c>
      <c r="E635" s="39" t="s">
        <v>641</v>
      </c>
      <c r="F635" s="40">
        <v>7</v>
      </c>
      <c r="G635" s="41" t="s">
        <v>810</v>
      </c>
      <c r="H635" s="42">
        <v>1.9907407407407408E-3</v>
      </c>
      <c r="I635" s="136" t="s">
        <v>803</v>
      </c>
      <c r="J635" s="139" t="s">
        <v>636</v>
      </c>
      <c r="K635" s="43">
        <v>40879</v>
      </c>
      <c r="L635" s="44" t="s">
        <v>804</v>
      </c>
      <c r="M635" s="133" t="s">
        <v>641</v>
      </c>
      <c r="N635" s="46" t="s">
        <v>647</v>
      </c>
      <c r="O635" s="45">
        <v>2011</v>
      </c>
      <c r="P635" s="47"/>
      <c r="Q635" s="48"/>
      <c r="R635" s="48"/>
      <c r="S635" s="48"/>
      <c r="T635" s="49"/>
      <c r="U635" s="50"/>
      <c r="V635" s="51"/>
      <c r="W635" s="410"/>
    </row>
    <row r="636" spans="2:23">
      <c r="B636" s="36" t="s">
        <v>18</v>
      </c>
      <c r="C636" s="37" t="s">
        <v>800</v>
      </c>
      <c r="D636" s="38" t="s">
        <v>801</v>
      </c>
      <c r="E636" s="39" t="s">
        <v>641</v>
      </c>
      <c r="F636" s="40">
        <v>8</v>
      </c>
      <c r="G636" s="41" t="s">
        <v>811</v>
      </c>
      <c r="H636" s="42">
        <v>2.9976851851851853E-3</v>
      </c>
      <c r="I636" s="136" t="s">
        <v>803</v>
      </c>
      <c r="J636" s="139" t="s">
        <v>636</v>
      </c>
      <c r="K636" s="43">
        <v>40879</v>
      </c>
      <c r="L636" s="44" t="s">
        <v>804</v>
      </c>
      <c r="M636" s="133" t="s">
        <v>641</v>
      </c>
      <c r="N636" s="46" t="s">
        <v>647</v>
      </c>
      <c r="O636" s="45">
        <v>2011</v>
      </c>
      <c r="P636" s="47"/>
      <c r="Q636" s="48"/>
      <c r="R636" s="48"/>
      <c r="S636" s="48"/>
      <c r="T636" s="49"/>
      <c r="U636" s="50"/>
      <c r="V636" s="51"/>
      <c r="W636" s="410"/>
    </row>
    <row r="637" spans="2:23">
      <c r="B637" s="36" t="s">
        <v>18</v>
      </c>
      <c r="C637" s="37" t="s">
        <v>800</v>
      </c>
      <c r="D637" s="38" t="s">
        <v>801</v>
      </c>
      <c r="E637" s="39" t="s">
        <v>641</v>
      </c>
      <c r="F637" s="40">
        <v>9</v>
      </c>
      <c r="G637" s="41" t="s">
        <v>812</v>
      </c>
      <c r="H637" s="42">
        <v>4.8495370370370376E-3</v>
      </c>
      <c r="I637" s="136" t="s">
        <v>803</v>
      </c>
      <c r="J637" s="139" t="s">
        <v>636</v>
      </c>
      <c r="K637" s="43">
        <v>40879</v>
      </c>
      <c r="L637" s="44" t="s">
        <v>804</v>
      </c>
      <c r="M637" s="133" t="s">
        <v>641</v>
      </c>
      <c r="N637" s="46" t="s">
        <v>647</v>
      </c>
      <c r="O637" s="45">
        <v>2011</v>
      </c>
      <c r="P637" s="47"/>
      <c r="Q637" s="48"/>
      <c r="R637" s="48"/>
      <c r="S637" s="48"/>
      <c r="T637" s="49"/>
      <c r="U637" s="50"/>
      <c r="V637" s="51"/>
      <c r="W637" s="410"/>
    </row>
    <row r="638" spans="2:23">
      <c r="B638" s="36" t="s">
        <v>18</v>
      </c>
      <c r="C638" s="37" t="s">
        <v>800</v>
      </c>
      <c r="D638" s="38" t="s">
        <v>801</v>
      </c>
      <c r="E638" s="39" t="s">
        <v>641</v>
      </c>
      <c r="F638" s="40">
        <v>10</v>
      </c>
      <c r="G638" s="41" t="s">
        <v>813</v>
      </c>
      <c r="H638" s="42">
        <v>2.8935185185185188E-3</v>
      </c>
      <c r="I638" s="136" t="s">
        <v>803</v>
      </c>
      <c r="J638" s="139" t="s">
        <v>636</v>
      </c>
      <c r="K638" s="43">
        <v>40879</v>
      </c>
      <c r="L638" s="44" t="s">
        <v>804</v>
      </c>
      <c r="M638" s="133" t="s">
        <v>641</v>
      </c>
      <c r="N638" s="46" t="s">
        <v>647</v>
      </c>
      <c r="O638" s="45">
        <v>2011</v>
      </c>
      <c r="P638" s="47"/>
      <c r="Q638" s="48"/>
      <c r="R638" s="48"/>
      <c r="S638" s="48"/>
      <c r="T638" s="49"/>
      <c r="U638" s="50"/>
      <c r="V638" s="51"/>
      <c r="W638" s="410"/>
    </row>
    <row r="639" spans="2:23">
      <c r="B639" s="36" t="s">
        <v>18</v>
      </c>
      <c r="C639" s="37" t="s">
        <v>800</v>
      </c>
      <c r="D639" s="38" t="s">
        <v>801</v>
      </c>
      <c r="E639" s="39" t="s">
        <v>641</v>
      </c>
      <c r="F639" s="40">
        <v>11</v>
      </c>
      <c r="G639" s="41" t="s">
        <v>814</v>
      </c>
      <c r="H639" s="42">
        <v>3.1365740740740742E-3</v>
      </c>
      <c r="I639" s="136" t="s">
        <v>803</v>
      </c>
      <c r="J639" s="139" t="s">
        <v>636</v>
      </c>
      <c r="K639" s="43">
        <v>40879</v>
      </c>
      <c r="L639" s="44" t="s">
        <v>804</v>
      </c>
      <c r="M639" s="133" t="s">
        <v>641</v>
      </c>
      <c r="N639" s="46" t="s">
        <v>647</v>
      </c>
      <c r="O639" s="45">
        <v>2011</v>
      </c>
      <c r="P639" s="47"/>
      <c r="Q639" s="48"/>
      <c r="R639" s="48"/>
      <c r="S639" s="48"/>
      <c r="T639" s="49"/>
      <c r="U639" s="50"/>
      <c r="V639" s="51"/>
      <c r="W639" s="410"/>
    </row>
    <row r="640" spans="2:23">
      <c r="B640" s="36" t="s">
        <v>18</v>
      </c>
      <c r="C640" s="37" t="s">
        <v>800</v>
      </c>
      <c r="D640" s="38" t="s">
        <v>801</v>
      </c>
      <c r="E640" s="39" t="s">
        <v>641</v>
      </c>
      <c r="F640" s="40">
        <v>12</v>
      </c>
      <c r="G640" s="41" t="s">
        <v>815</v>
      </c>
      <c r="H640" s="42">
        <v>9.3634259259259261E-3</v>
      </c>
      <c r="I640" s="136" t="s">
        <v>803</v>
      </c>
      <c r="J640" s="139" t="s">
        <v>636</v>
      </c>
      <c r="K640" s="43">
        <v>40879</v>
      </c>
      <c r="L640" s="44" t="s">
        <v>804</v>
      </c>
      <c r="M640" s="133" t="s">
        <v>641</v>
      </c>
      <c r="N640" s="46" t="s">
        <v>647</v>
      </c>
      <c r="O640" s="45">
        <v>2011</v>
      </c>
      <c r="P640" s="47"/>
      <c r="Q640" s="48"/>
      <c r="R640" s="48"/>
      <c r="S640" s="48"/>
      <c r="T640" s="49"/>
      <c r="U640" s="50"/>
      <c r="V640" s="51"/>
      <c r="W640" s="410"/>
    </row>
    <row r="641" spans="2:23">
      <c r="B641" s="36" t="s">
        <v>18</v>
      </c>
      <c r="C641" s="37" t="s">
        <v>800</v>
      </c>
      <c r="D641" s="38" t="s">
        <v>801</v>
      </c>
      <c r="E641" s="39" t="s">
        <v>641</v>
      </c>
      <c r="F641" s="40">
        <v>13</v>
      </c>
      <c r="G641" s="41" t="s">
        <v>803</v>
      </c>
      <c r="H641" s="42">
        <v>4.3750000000000004E-3</v>
      </c>
      <c r="I641" s="136" t="s">
        <v>803</v>
      </c>
      <c r="J641" s="139" t="s">
        <v>636</v>
      </c>
      <c r="K641" s="43">
        <v>40879</v>
      </c>
      <c r="L641" s="44" t="s">
        <v>804</v>
      </c>
      <c r="M641" s="133" t="s">
        <v>641</v>
      </c>
      <c r="N641" s="46" t="s">
        <v>647</v>
      </c>
      <c r="O641" s="45">
        <v>2011</v>
      </c>
      <c r="P641" s="47"/>
      <c r="Q641" s="48"/>
      <c r="R641" s="48"/>
      <c r="S641" s="48"/>
      <c r="T641" s="49"/>
      <c r="U641" s="50"/>
      <c r="V641" s="51"/>
      <c r="W641" s="410"/>
    </row>
    <row r="642" spans="2:23">
      <c r="B642" s="57" t="s">
        <v>18</v>
      </c>
      <c r="C642" s="58" t="s">
        <v>816</v>
      </c>
      <c r="D642" s="59" t="s">
        <v>817</v>
      </c>
      <c r="E642" s="60" t="s">
        <v>641</v>
      </c>
      <c r="F642" s="61">
        <v>1</v>
      </c>
      <c r="G642" s="62" t="s">
        <v>802</v>
      </c>
      <c r="H642" s="63">
        <v>1.7939814814814817E-3</v>
      </c>
      <c r="I642" s="137" t="s">
        <v>818</v>
      </c>
      <c r="J642" s="140" t="s">
        <v>20</v>
      </c>
      <c r="K642" s="64">
        <v>40879</v>
      </c>
      <c r="L642" s="65" t="s">
        <v>804</v>
      </c>
      <c r="M642" s="134" t="s">
        <v>641</v>
      </c>
      <c r="N642" s="67" t="s">
        <v>647</v>
      </c>
      <c r="O642" s="66">
        <v>2011</v>
      </c>
      <c r="P642" s="68"/>
      <c r="Q642" s="69"/>
      <c r="R642" s="69"/>
      <c r="S642" s="69"/>
      <c r="T642" s="70"/>
      <c r="U642" s="71"/>
      <c r="V642" s="407"/>
      <c r="W642" s="410" t="s">
        <v>1497</v>
      </c>
    </row>
    <row r="643" spans="2:23">
      <c r="B643" s="36" t="s">
        <v>18</v>
      </c>
      <c r="C643" s="37" t="s">
        <v>816</v>
      </c>
      <c r="D643" s="38" t="s">
        <v>817</v>
      </c>
      <c r="E643" s="39" t="s">
        <v>641</v>
      </c>
      <c r="F643" s="40">
        <v>2</v>
      </c>
      <c r="G643" s="41" t="s">
        <v>805</v>
      </c>
      <c r="H643" s="42">
        <v>3.7268518518518514E-3</v>
      </c>
      <c r="I643" s="136" t="s">
        <v>818</v>
      </c>
      <c r="J643" s="139" t="s">
        <v>20</v>
      </c>
      <c r="K643" s="43">
        <v>40879</v>
      </c>
      <c r="L643" s="44" t="s">
        <v>804</v>
      </c>
      <c r="M643" s="133" t="s">
        <v>641</v>
      </c>
      <c r="N643" s="46" t="s">
        <v>647</v>
      </c>
      <c r="O643" s="45">
        <v>2011</v>
      </c>
      <c r="P643" s="47"/>
      <c r="Q643" s="48"/>
      <c r="R643" s="48"/>
      <c r="S643" s="48"/>
      <c r="T643" s="49"/>
      <c r="U643" s="50"/>
      <c r="V643" s="51"/>
      <c r="W643" s="410"/>
    </row>
    <row r="644" spans="2:23">
      <c r="B644" s="36" t="s">
        <v>18</v>
      </c>
      <c r="C644" s="37" t="s">
        <v>816</v>
      </c>
      <c r="D644" s="38" t="s">
        <v>817</v>
      </c>
      <c r="E644" s="39" t="s">
        <v>641</v>
      </c>
      <c r="F644" s="40">
        <v>3</v>
      </c>
      <c r="G644" s="41" t="s">
        <v>806</v>
      </c>
      <c r="H644" s="42">
        <v>3.7500000000000003E-3</v>
      </c>
      <c r="I644" s="136" t="s">
        <v>818</v>
      </c>
      <c r="J644" s="139" t="s">
        <v>20</v>
      </c>
      <c r="K644" s="43">
        <v>40879</v>
      </c>
      <c r="L644" s="44" t="s">
        <v>804</v>
      </c>
      <c r="M644" s="133" t="s">
        <v>641</v>
      </c>
      <c r="N644" s="46" t="s">
        <v>647</v>
      </c>
      <c r="O644" s="45">
        <v>2011</v>
      </c>
      <c r="P644" s="47"/>
      <c r="Q644" s="48"/>
      <c r="R644" s="48"/>
      <c r="S644" s="48"/>
      <c r="T644" s="49"/>
      <c r="U644" s="50"/>
      <c r="V644" s="51"/>
      <c r="W644" s="410"/>
    </row>
    <row r="645" spans="2:23">
      <c r="B645" s="36" t="s">
        <v>18</v>
      </c>
      <c r="C645" s="37" t="s">
        <v>816</v>
      </c>
      <c r="D645" s="38" t="s">
        <v>817</v>
      </c>
      <c r="E645" s="39" t="s">
        <v>641</v>
      </c>
      <c r="F645" s="40">
        <v>4</v>
      </c>
      <c r="G645" s="41" t="s">
        <v>807</v>
      </c>
      <c r="H645" s="42">
        <v>4.0509259259259257E-3</v>
      </c>
      <c r="I645" s="136" t="s">
        <v>818</v>
      </c>
      <c r="J645" s="139" t="s">
        <v>20</v>
      </c>
      <c r="K645" s="43">
        <v>40879</v>
      </c>
      <c r="L645" s="44" t="s">
        <v>804</v>
      </c>
      <c r="M645" s="133" t="s">
        <v>641</v>
      </c>
      <c r="N645" s="46" t="s">
        <v>647</v>
      </c>
      <c r="O645" s="45">
        <v>2011</v>
      </c>
      <c r="P645" s="47"/>
      <c r="Q645" s="48"/>
      <c r="R645" s="48"/>
      <c r="S645" s="48"/>
      <c r="T645" s="49"/>
      <c r="U645" s="50"/>
      <c r="V645" s="51"/>
      <c r="W645" s="410"/>
    </row>
    <row r="646" spans="2:23">
      <c r="B646" s="36" t="s">
        <v>18</v>
      </c>
      <c r="C646" s="37" t="s">
        <v>816</v>
      </c>
      <c r="D646" s="38" t="s">
        <v>817</v>
      </c>
      <c r="E646" s="39" t="s">
        <v>641</v>
      </c>
      <c r="F646" s="40">
        <v>5</v>
      </c>
      <c r="G646" s="41" t="s">
        <v>808</v>
      </c>
      <c r="H646" s="42">
        <v>3.5532407407407405E-3</v>
      </c>
      <c r="I646" s="136" t="s">
        <v>818</v>
      </c>
      <c r="J646" s="139" t="s">
        <v>20</v>
      </c>
      <c r="K646" s="43">
        <v>40879</v>
      </c>
      <c r="L646" s="44" t="s">
        <v>804</v>
      </c>
      <c r="M646" s="133" t="s">
        <v>641</v>
      </c>
      <c r="N646" s="46" t="s">
        <v>647</v>
      </c>
      <c r="O646" s="45">
        <v>2011</v>
      </c>
      <c r="P646" s="47"/>
      <c r="Q646" s="48"/>
      <c r="R646" s="48"/>
      <c r="S646" s="48"/>
      <c r="T646" s="49"/>
      <c r="U646" s="50"/>
      <c r="V646" s="51"/>
      <c r="W646" s="410"/>
    </row>
    <row r="647" spans="2:23">
      <c r="B647" s="36" t="s">
        <v>18</v>
      </c>
      <c r="C647" s="37" t="s">
        <v>816</v>
      </c>
      <c r="D647" s="38" t="s">
        <v>817</v>
      </c>
      <c r="E647" s="39" t="s">
        <v>641</v>
      </c>
      <c r="F647" s="40">
        <v>6</v>
      </c>
      <c r="G647" s="41" t="s">
        <v>809</v>
      </c>
      <c r="H647" s="42">
        <v>5.2314814814814811E-3</v>
      </c>
      <c r="I647" s="136" t="s">
        <v>818</v>
      </c>
      <c r="J647" s="139" t="s">
        <v>20</v>
      </c>
      <c r="K647" s="43">
        <v>40879</v>
      </c>
      <c r="L647" s="44" t="s">
        <v>804</v>
      </c>
      <c r="M647" s="133" t="s">
        <v>641</v>
      </c>
      <c r="N647" s="46" t="s">
        <v>647</v>
      </c>
      <c r="O647" s="45">
        <v>2011</v>
      </c>
      <c r="P647" s="47"/>
      <c r="Q647" s="48"/>
      <c r="R647" s="48"/>
      <c r="S647" s="48"/>
      <c r="T647" s="49"/>
      <c r="U647" s="50"/>
      <c r="V647" s="51"/>
      <c r="W647" s="410"/>
    </row>
    <row r="648" spans="2:23">
      <c r="B648" s="36" t="s">
        <v>18</v>
      </c>
      <c r="C648" s="37" t="s">
        <v>816</v>
      </c>
      <c r="D648" s="38" t="s">
        <v>817</v>
      </c>
      <c r="E648" s="39" t="s">
        <v>641</v>
      </c>
      <c r="F648" s="40">
        <v>7</v>
      </c>
      <c r="G648" s="41" t="s">
        <v>810</v>
      </c>
      <c r="H648" s="42">
        <v>1.9907407407407408E-3</v>
      </c>
      <c r="I648" s="136" t="s">
        <v>818</v>
      </c>
      <c r="J648" s="139" t="s">
        <v>20</v>
      </c>
      <c r="K648" s="43">
        <v>40879</v>
      </c>
      <c r="L648" s="44" t="s">
        <v>804</v>
      </c>
      <c r="M648" s="133" t="s">
        <v>641</v>
      </c>
      <c r="N648" s="46" t="s">
        <v>647</v>
      </c>
      <c r="O648" s="45">
        <v>2011</v>
      </c>
      <c r="P648" s="47"/>
      <c r="Q648" s="48"/>
      <c r="R648" s="48"/>
      <c r="S648" s="48"/>
      <c r="T648" s="49"/>
      <c r="U648" s="50"/>
      <c r="V648" s="51"/>
      <c r="W648" s="410"/>
    </row>
    <row r="649" spans="2:23">
      <c r="B649" s="36" t="s">
        <v>18</v>
      </c>
      <c r="C649" s="37" t="s">
        <v>816</v>
      </c>
      <c r="D649" s="38" t="s">
        <v>817</v>
      </c>
      <c r="E649" s="39" t="s">
        <v>641</v>
      </c>
      <c r="F649" s="40">
        <v>8</v>
      </c>
      <c r="G649" s="41" t="s">
        <v>811</v>
      </c>
      <c r="H649" s="42">
        <v>2.9976851851851853E-3</v>
      </c>
      <c r="I649" s="136" t="s">
        <v>818</v>
      </c>
      <c r="J649" s="139" t="s">
        <v>20</v>
      </c>
      <c r="K649" s="43">
        <v>40879</v>
      </c>
      <c r="L649" s="44" t="s">
        <v>804</v>
      </c>
      <c r="M649" s="133" t="s">
        <v>641</v>
      </c>
      <c r="N649" s="46" t="s">
        <v>647</v>
      </c>
      <c r="O649" s="45">
        <v>2011</v>
      </c>
      <c r="P649" s="47"/>
      <c r="Q649" s="48"/>
      <c r="R649" s="48"/>
      <c r="S649" s="48"/>
      <c r="T649" s="49"/>
      <c r="U649" s="50"/>
      <c r="V649" s="51"/>
      <c r="W649" s="410"/>
    </row>
    <row r="650" spans="2:23">
      <c r="B650" s="36" t="s">
        <v>18</v>
      </c>
      <c r="C650" s="37" t="s">
        <v>816</v>
      </c>
      <c r="D650" s="38" t="s">
        <v>817</v>
      </c>
      <c r="E650" s="39" t="s">
        <v>641</v>
      </c>
      <c r="F650" s="40">
        <v>9</v>
      </c>
      <c r="G650" s="41" t="s">
        <v>812</v>
      </c>
      <c r="H650" s="42">
        <v>4.8495370370370376E-3</v>
      </c>
      <c r="I650" s="136" t="s">
        <v>818</v>
      </c>
      <c r="J650" s="139" t="s">
        <v>20</v>
      </c>
      <c r="K650" s="43">
        <v>40879</v>
      </c>
      <c r="L650" s="44" t="s">
        <v>804</v>
      </c>
      <c r="M650" s="133" t="s">
        <v>641</v>
      </c>
      <c r="N650" s="46" t="s">
        <v>647</v>
      </c>
      <c r="O650" s="45">
        <v>2011</v>
      </c>
      <c r="P650" s="47"/>
      <c r="Q650" s="48"/>
      <c r="R650" s="48"/>
      <c r="S650" s="48"/>
      <c r="T650" s="49"/>
      <c r="U650" s="50"/>
      <c r="V650" s="51"/>
      <c r="W650" s="410"/>
    </row>
    <row r="651" spans="2:23">
      <c r="B651" s="36" t="s">
        <v>18</v>
      </c>
      <c r="C651" s="37" t="s">
        <v>816</v>
      </c>
      <c r="D651" s="38" t="s">
        <v>817</v>
      </c>
      <c r="E651" s="39" t="s">
        <v>641</v>
      </c>
      <c r="F651" s="40">
        <v>10</v>
      </c>
      <c r="G651" s="41" t="s">
        <v>819</v>
      </c>
      <c r="H651" s="42">
        <v>2.8935185185185188E-3</v>
      </c>
      <c r="I651" s="136" t="s">
        <v>818</v>
      </c>
      <c r="J651" s="139" t="s">
        <v>20</v>
      </c>
      <c r="K651" s="43">
        <v>40879</v>
      </c>
      <c r="L651" s="44" t="s">
        <v>804</v>
      </c>
      <c r="M651" s="133" t="s">
        <v>641</v>
      </c>
      <c r="N651" s="46" t="s">
        <v>647</v>
      </c>
      <c r="O651" s="45">
        <v>2011</v>
      </c>
      <c r="P651" s="47"/>
      <c r="Q651" s="48"/>
      <c r="R651" s="48"/>
      <c r="S651" s="48"/>
      <c r="T651" s="49"/>
      <c r="U651" s="50"/>
      <c r="V651" s="51"/>
      <c r="W651" s="410"/>
    </row>
    <row r="652" spans="2:23">
      <c r="B652" s="36" t="s">
        <v>18</v>
      </c>
      <c r="C652" s="37" t="s">
        <v>816</v>
      </c>
      <c r="D652" s="38" t="s">
        <v>817</v>
      </c>
      <c r="E652" s="39" t="s">
        <v>641</v>
      </c>
      <c r="F652" s="40">
        <v>11</v>
      </c>
      <c r="G652" s="41" t="s">
        <v>814</v>
      </c>
      <c r="H652" s="42">
        <v>3.1365740740740742E-3</v>
      </c>
      <c r="I652" s="136" t="s">
        <v>818</v>
      </c>
      <c r="J652" s="139" t="s">
        <v>20</v>
      </c>
      <c r="K652" s="43">
        <v>40879</v>
      </c>
      <c r="L652" s="44" t="s">
        <v>804</v>
      </c>
      <c r="M652" s="133" t="s">
        <v>641</v>
      </c>
      <c r="N652" s="46" t="s">
        <v>647</v>
      </c>
      <c r="O652" s="45">
        <v>2011</v>
      </c>
      <c r="P652" s="47"/>
      <c r="Q652" s="48"/>
      <c r="R652" s="48"/>
      <c r="S652" s="48"/>
      <c r="T652" s="49"/>
      <c r="U652" s="50"/>
      <c r="V652" s="51"/>
      <c r="W652" s="410"/>
    </row>
    <row r="653" spans="2:23">
      <c r="B653" s="36" t="s">
        <v>18</v>
      </c>
      <c r="C653" s="37" t="s">
        <v>816</v>
      </c>
      <c r="D653" s="38" t="s">
        <v>817</v>
      </c>
      <c r="E653" s="39" t="s">
        <v>641</v>
      </c>
      <c r="F653" s="40">
        <v>12</v>
      </c>
      <c r="G653" s="41" t="s">
        <v>815</v>
      </c>
      <c r="H653" s="42">
        <v>9.3634259259259261E-3</v>
      </c>
      <c r="I653" s="136" t="s">
        <v>818</v>
      </c>
      <c r="J653" s="139" t="s">
        <v>20</v>
      </c>
      <c r="K653" s="43">
        <v>40879</v>
      </c>
      <c r="L653" s="44" t="s">
        <v>804</v>
      </c>
      <c r="M653" s="133" t="s">
        <v>641</v>
      </c>
      <c r="N653" s="46" t="s">
        <v>647</v>
      </c>
      <c r="O653" s="45">
        <v>2011</v>
      </c>
      <c r="P653" s="47"/>
      <c r="Q653" s="48"/>
      <c r="R653" s="48"/>
      <c r="S653" s="48"/>
      <c r="T653" s="49"/>
      <c r="U653" s="50"/>
      <c r="V653" s="51"/>
      <c r="W653" s="410"/>
    </row>
    <row r="654" spans="2:23">
      <c r="B654" s="36" t="s">
        <v>18</v>
      </c>
      <c r="C654" s="37" t="s">
        <v>816</v>
      </c>
      <c r="D654" s="38" t="s">
        <v>817</v>
      </c>
      <c r="E654" s="39" t="s">
        <v>641</v>
      </c>
      <c r="F654" s="40">
        <v>13</v>
      </c>
      <c r="G654" s="41" t="s">
        <v>803</v>
      </c>
      <c r="H654" s="42">
        <v>4.3750000000000004E-3</v>
      </c>
      <c r="I654" s="136" t="s">
        <v>818</v>
      </c>
      <c r="J654" s="139" t="s">
        <v>20</v>
      </c>
      <c r="K654" s="43">
        <v>40879</v>
      </c>
      <c r="L654" s="44" t="s">
        <v>804</v>
      </c>
      <c r="M654" s="133" t="s">
        <v>641</v>
      </c>
      <c r="N654" s="46" t="s">
        <v>647</v>
      </c>
      <c r="O654" s="45">
        <v>2011</v>
      </c>
      <c r="P654" s="47"/>
      <c r="Q654" s="48"/>
      <c r="R654" s="48"/>
      <c r="S654" s="48"/>
      <c r="T654" s="49"/>
      <c r="U654" s="50"/>
      <c r="V654" s="51"/>
      <c r="W654" s="410"/>
    </row>
    <row r="655" spans="2:23">
      <c r="B655" s="36" t="s">
        <v>18</v>
      </c>
      <c r="C655" s="37" t="s">
        <v>816</v>
      </c>
      <c r="D655" s="38" t="s">
        <v>817</v>
      </c>
      <c r="E655" s="39" t="s">
        <v>641</v>
      </c>
      <c r="F655" s="40">
        <v>14</v>
      </c>
      <c r="G655" s="41" t="s">
        <v>820</v>
      </c>
      <c r="H655" s="42">
        <v>1.7939814814814817E-3</v>
      </c>
      <c r="I655" s="136" t="s">
        <v>818</v>
      </c>
      <c r="J655" s="139" t="s">
        <v>20</v>
      </c>
      <c r="K655" s="43">
        <v>40879</v>
      </c>
      <c r="L655" s="44" t="s">
        <v>804</v>
      </c>
      <c r="M655" s="133" t="s">
        <v>641</v>
      </c>
      <c r="N655" s="46" t="s">
        <v>647</v>
      </c>
      <c r="O655" s="45">
        <v>2011</v>
      </c>
      <c r="P655" s="47"/>
      <c r="Q655" s="48"/>
      <c r="R655" s="48"/>
      <c r="S655" s="48"/>
      <c r="T655" s="49"/>
      <c r="U655" s="50"/>
      <c r="V655" s="51"/>
      <c r="W655" s="410"/>
    </row>
    <row r="656" spans="2:23">
      <c r="B656" s="36" t="s">
        <v>18</v>
      </c>
      <c r="C656" s="37" t="s">
        <v>816</v>
      </c>
      <c r="D656" s="38" t="s">
        <v>817</v>
      </c>
      <c r="E656" s="39" t="s">
        <v>641</v>
      </c>
      <c r="F656" s="40">
        <v>15</v>
      </c>
      <c r="G656" s="41" t="s">
        <v>821</v>
      </c>
      <c r="H656" s="42">
        <v>3.7268518518518514E-3</v>
      </c>
      <c r="I656" s="136" t="s">
        <v>818</v>
      </c>
      <c r="J656" s="139" t="s">
        <v>20</v>
      </c>
      <c r="K656" s="43">
        <v>40879</v>
      </c>
      <c r="L656" s="44" t="s">
        <v>804</v>
      </c>
      <c r="M656" s="133" t="s">
        <v>641</v>
      </c>
      <c r="N656" s="46" t="s">
        <v>647</v>
      </c>
      <c r="O656" s="45">
        <v>2011</v>
      </c>
      <c r="P656" s="47"/>
      <c r="Q656" s="48"/>
      <c r="R656" s="48"/>
      <c r="S656" s="48"/>
      <c r="T656" s="49"/>
      <c r="U656" s="50"/>
      <c r="V656" s="51"/>
      <c r="W656" s="410"/>
    </row>
    <row r="657" spans="2:23">
      <c r="B657" s="36" t="s">
        <v>18</v>
      </c>
      <c r="C657" s="37" t="s">
        <v>816</v>
      </c>
      <c r="D657" s="38" t="s">
        <v>817</v>
      </c>
      <c r="E657" s="39" t="s">
        <v>641</v>
      </c>
      <c r="F657" s="40">
        <v>16</v>
      </c>
      <c r="G657" s="41" t="s">
        <v>822</v>
      </c>
      <c r="H657" s="42">
        <v>3.7500000000000003E-3</v>
      </c>
      <c r="I657" s="136" t="s">
        <v>818</v>
      </c>
      <c r="J657" s="139" t="s">
        <v>20</v>
      </c>
      <c r="K657" s="43">
        <v>40879</v>
      </c>
      <c r="L657" s="44" t="s">
        <v>804</v>
      </c>
      <c r="M657" s="133" t="s">
        <v>641</v>
      </c>
      <c r="N657" s="46" t="s">
        <v>647</v>
      </c>
      <c r="O657" s="45">
        <v>2011</v>
      </c>
      <c r="P657" s="47"/>
      <c r="Q657" s="48"/>
      <c r="R657" s="48"/>
      <c r="S657" s="48"/>
      <c r="T657" s="49"/>
      <c r="U657" s="50"/>
      <c r="V657" s="51"/>
      <c r="W657" s="410"/>
    </row>
    <row r="658" spans="2:23">
      <c r="B658" s="36" t="s">
        <v>18</v>
      </c>
      <c r="C658" s="37" t="s">
        <v>816</v>
      </c>
      <c r="D658" s="38" t="s">
        <v>817</v>
      </c>
      <c r="E658" s="39" t="s">
        <v>641</v>
      </c>
      <c r="F658" s="40">
        <v>17</v>
      </c>
      <c r="G658" s="41" t="s">
        <v>823</v>
      </c>
      <c r="H658" s="42">
        <v>4.0509259259259257E-3</v>
      </c>
      <c r="I658" s="136" t="s">
        <v>818</v>
      </c>
      <c r="J658" s="139" t="s">
        <v>20</v>
      </c>
      <c r="K658" s="43">
        <v>40879</v>
      </c>
      <c r="L658" s="44" t="s">
        <v>804</v>
      </c>
      <c r="M658" s="133" t="s">
        <v>641</v>
      </c>
      <c r="N658" s="46" t="s">
        <v>647</v>
      </c>
      <c r="O658" s="45">
        <v>2011</v>
      </c>
      <c r="P658" s="47"/>
      <c r="Q658" s="48"/>
      <c r="R658" s="48"/>
      <c r="S658" s="48"/>
      <c r="T658" s="49"/>
      <c r="U658" s="50"/>
      <c r="V658" s="51"/>
      <c r="W658" s="410"/>
    </row>
    <row r="659" spans="2:23">
      <c r="B659" s="36" t="s">
        <v>18</v>
      </c>
      <c r="C659" s="37" t="s">
        <v>816</v>
      </c>
      <c r="D659" s="38" t="s">
        <v>817</v>
      </c>
      <c r="E659" s="39" t="s">
        <v>641</v>
      </c>
      <c r="F659" s="40">
        <v>18</v>
      </c>
      <c r="G659" s="41" t="s">
        <v>824</v>
      </c>
      <c r="H659" s="42">
        <v>3.5532407407407405E-3</v>
      </c>
      <c r="I659" s="136" t="s">
        <v>818</v>
      </c>
      <c r="J659" s="139" t="s">
        <v>20</v>
      </c>
      <c r="K659" s="43">
        <v>40879</v>
      </c>
      <c r="L659" s="44" t="s">
        <v>804</v>
      </c>
      <c r="M659" s="133" t="s">
        <v>641</v>
      </c>
      <c r="N659" s="46" t="s">
        <v>647</v>
      </c>
      <c r="O659" s="45">
        <v>2011</v>
      </c>
      <c r="P659" s="47"/>
      <c r="Q659" s="48"/>
      <c r="R659" s="48"/>
      <c r="S659" s="48"/>
      <c r="T659" s="49"/>
      <c r="U659" s="50"/>
      <c r="V659" s="51"/>
      <c r="W659" s="410"/>
    </row>
    <row r="660" spans="2:23">
      <c r="B660" s="36" t="s">
        <v>18</v>
      </c>
      <c r="C660" s="37" t="s">
        <v>816</v>
      </c>
      <c r="D660" s="38" t="s">
        <v>817</v>
      </c>
      <c r="E660" s="39" t="s">
        <v>641</v>
      </c>
      <c r="F660" s="40">
        <v>19</v>
      </c>
      <c r="G660" s="41" t="s">
        <v>825</v>
      </c>
      <c r="H660" s="42">
        <v>5.2314814814814811E-3</v>
      </c>
      <c r="I660" s="136" t="s">
        <v>818</v>
      </c>
      <c r="J660" s="139" t="s">
        <v>20</v>
      </c>
      <c r="K660" s="43">
        <v>40879</v>
      </c>
      <c r="L660" s="44" t="s">
        <v>804</v>
      </c>
      <c r="M660" s="133" t="s">
        <v>641</v>
      </c>
      <c r="N660" s="46" t="s">
        <v>647</v>
      </c>
      <c r="O660" s="45">
        <v>2011</v>
      </c>
      <c r="P660" s="47"/>
      <c r="Q660" s="48"/>
      <c r="R660" s="48"/>
      <c r="S660" s="48"/>
      <c r="T660" s="49"/>
      <c r="U660" s="50"/>
      <c r="V660" s="51"/>
      <c r="W660" s="410"/>
    </row>
    <row r="661" spans="2:23">
      <c r="B661" s="36" t="s">
        <v>18</v>
      </c>
      <c r="C661" s="37" t="s">
        <v>816</v>
      </c>
      <c r="D661" s="38" t="s">
        <v>817</v>
      </c>
      <c r="E661" s="39" t="s">
        <v>641</v>
      </c>
      <c r="F661" s="40">
        <v>20</v>
      </c>
      <c r="G661" s="41" t="s">
        <v>826</v>
      </c>
      <c r="H661" s="42">
        <v>2.0486111111111113E-3</v>
      </c>
      <c r="I661" s="136" t="s">
        <v>818</v>
      </c>
      <c r="J661" s="139" t="s">
        <v>20</v>
      </c>
      <c r="K661" s="43">
        <v>40879</v>
      </c>
      <c r="L661" s="44" t="s">
        <v>804</v>
      </c>
      <c r="M661" s="133" t="s">
        <v>641</v>
      </c>
      <c r="N661" s="46" t="s">
        <v>647</v>
      </c>
      <c r="O661" s="45">
        <v>2011</v>
      </c>
      <c r="P661" s="47"/>
      <c r="Q661" s="48"/>
      <c r="R661" s="48"/>
      <c r="S661" s="48"/>
      <c r="T661" s="49"/>
      <c r="U661" s="50"/>
      <c r="V661" s="51"/>
      <c r="W661" s="410"/>
    </row>
    <row r="662" spans="2:23">
      <c r="B662" s="36" t="s">
        <v>18</v>
      </c>
      <c r="C662" s="37" t="s">
        <v>816</v>
      </c>
      <c r="D662" s="38" t="s">
        <v>817</v>
      </c>
      <c r="E662" s="39" t="s">
        <v>641</v>
      </c>
      <c r="F662" s="40">
        <v>21</v>
      </c>
      <c r="G662" s="41" t="s">
        <v>827</v>
      </c>
      <c r="H662" s="42">
        <v>2.9976851851851853E-3</v>
      </c>
      <c r="I662" s="136" t="s">
        <v>818</v>
      </c>
      <c r="J662" s="139" t="s">
        <v>20</v>
      </c>
      <c r="K662" s="43">
        <v>40879</v>
      </c>
      <c r="L662" s="44" t="s">
        <v>804</v>
      </c>
      <c r="M662" s="133" t="s">
        <v>641</v>
      </c>
      <c r="N662" s="46" t="s">
        <v>647</v>
      </c>
      <c r="O662" s="45">
        <v>2011</v>
      </c>
      <c r="P662" s="47"/>
      <c r="Q662" s="48"/>
      <c r="R662" s="48"/>
      <c r="S662" s="48"/>
      <c r="T662" s="49"/>
      <c r="U662" s="50"/>
      <c r="V662" s="51"/>
      <c r="W662" s="410"/>
    </row>
    <row r="663" spans="2:23">
      <c r="B663" s="36" t="s">
        <v>18</v>
      </c>
      <c r="C663" s="37" t="s">
        <v>816</v>
      </c>
      <c r="D663" s="38" t="s">
        <v>817</v>
      </c>
      <c r="E663" s="39" t="s">
        <v>641</v>
      </c>
      <c r="F663" s="40">
        <v>22</v>
      </c>
      <c r="G663" s="41" t="s">
        <v>828</v>
      </c>
      <c r="H663" s="42">
        <v>4.8495370370370376E-3</v>
      </c>
      <c r="I663" s="136" t="s">
        <v>818</v>
      </c>
      <c r="J663" s="139" t="s">
        <v>20</v>
      </c>
      <c r="K663" s="43">
        <v>40879</v>
      </c>
      <c r="L663" s="44" t="s">
        <v>804</v>
      </c>
      <c r="M663" s="133" t="s">
        <v>641</v>
      </c>
      <c r="N663" s="46" t="s">
        <v>647</v>
      </c>
      <c r="O663" s="45">
        <v>2011</v>
      </c>
      <c r="P663" s="47"/>
      <c r="Q663" s="48"/>
      <c r="R663" s="48"/>
      <c r="S663" s="48"/>
      <c r="T663" s="49"/>
      <c r="U663" s="50"/>
      <c r="V663" s="51"/>
      <c r="W663" s="410"/>
    </row>
    <row r="664" spans="2:23">
      <c r="B664" s="36" t="s">
        <v>18</v>
      </c>
      <c r="C664" s="37" t="s">
        <v>816</v>
      </c>
      <c r="D664" s="38" t="s">
        <v>817</v>
      </c>
      <c r="E664" s="39" t="s">
        <v>641</v>
      </c>
      <c r="F664" s="40">
        <v>23</v>
      </c>
      <c r="G664" s="41" t="s">
        <v>829</v>
      </c>
      <c r="H664" s="42">
        <v>2.8703703703703708E-3</v>
      </c>
      <c r="I664" s="136" t="s">
        <v>818</v>
      </c>
      <c r="J664" s="139" t="s">
        <v>20</v>
      </c>
      <c r="K664" s="43">
        <v>40879</v>
      </c>
      <c r="L664" s="44" t="s">
        <v>804</v>
      </c>
      <c r="M664" s="133" t="s">
        <v>641</v>
      </c>
      <c r="N664" s="46" t="s">
        <v>647</v>
      </c>
      <c r="O664" s="45">
        <v>2011</v>
      </c>
      <c r="P664" s="47"/>
      <c r="Q664" s="48"/>
      <c r="R664" s="48"/>
      <c r="S664" s="48"/>
      <c r="T664" s="49"/>
      <c r="U664" s="50"/>
      <c r="V664" s="51"/>
      <c r="W664" s="410"/>
    </row>
    <row r="665" spans="2:23">
      <c r="B665" s="36" t="s">
        <v>18</v>
      </c>
      <c r="C665" s="37" t="s">
        <v>816</v>
      </c>
      <c r="D665" s="38" t="s">
        <v>817</v>
      </c>
      <c r="E665" s="39" t="s">
        <v>641</v>
      </c>
      <c r="F665" s="40">
        <v>24</v>
      </c>
      <c r="G665" s="41" t="s">
        <v>830</v>
      </c>
      <c r="H665" s="42">
        <v>3.1250000000000002E-3</v>
      </c>
      <c r="I665" s="136" t="s">
        <v>818</v>
      </c>
      <c r="J665" s="139" t="s">
        <v>20</v>
      </c>
      <c r="K665" s="43">
        <v>40879</v>
      </c>
      <c r="L665" s="44" t="s">
        <v>804</v>
      </c>
      <c r="M665" s="133" t="s">
        <v>641</v>
      </c>
      <c r="N665" s="46" t="s">
        <v>647</v>
      </c>
      <c r="O665" s="45">
        <v>2011</v>
      </c>
      <c r="P665" s="47"/>
      <c r="Q665" s="48"/>
      <c r="R665" s="48"/>
      <c r="S665" s="48"/>
      <c r="T665" s="49"/>
      <c r="U665" s="50"/>
      <c r="V665" s="51"/>
      <c r="W665" s="410"/>
    </row>
    <row r="666" spans="2:23">
      <c r="B666" s="36" t="s">
        <v>18</v>
      </c>
      <c r="C666" s="37" t="s">
        <v>816</v>
      </c>
      <c r="D666" s="38" t="s">
        <v>817</v>
      </c>
      <c r="E666" s="39" t="s">
        <v>641</v>
      </c>
      <c r="F666" s="40">
        <v>25</v>
      </c>
      <c r="G666" s="41" t="s">
        <v>831</v>
      </c>
      <c r="H666" s="42">
        <v>8.7037037037037048E-3</v>
      </c>
      <c r="I666" s="136" t="s">
        <v>818</v>
      </c>
      <c r="J666" s="139" t="s">
        <v>20</v>
      </c>
      <c r="K666" s="43">
        <v>40879</v>
      </c>
      <c r="L666" s="44" t="s">
        <v>804</v>
      </c>
      <c r="M666" s="133" t="s">
        <v>641</v>
      </c>
      <c r="N666" s="46" t="s">
        <v>647</v>
      </c>
      <c r="O666" s="45">
        <v>2011</v>
      </c>
      <c r="P666" s="47"/>
      <c r="Q666" s="48"/>
      <c r="R666" s="48"/>
      <c r="S666" s="48"/>
      <c r="T666" s="49"/>
      <c r="U666" s="50"/>
      <c r="V666" s="51"/>
      <c r="W666" s="410"/>
    </row>
    <row r="667" spans="2:23">
      <c r="B667" s="36" t="s">
        <v>18</v>
      </c>
      <c r="C667" s="37" t="s">
        <v>816</v>
      </c>
      <c r="D667" s="38" t="s">
        <v>817</v>
      </c>
      <c r="E667" s="39" t="s">
        <v>641</v>
      </c>
      <c r="F667" s="40">
        <v>26</v>
      </c>
      <c r="G667" s="41" t="s">
        <v>832</v>
      </c>
      <c r="H667" s="42">
        <v>4.3750000000000004E-3</v>
      </c>
      <c r="I667" s="136" t="s">
        <v>818</v>
      </c>
      <c r="J667" s="139" t="s">
        <v>20</v>
      </c>
      <c r="K667" s="43">
        <v>40879</v>
      </c>
      <c r="L667" s="44" t="s">
        <v>804</v>
      </c>
      <c r="M667" s="133" t="s">
        <v>641</v>
      </c>
      <c r="N667" s="46" t="s">
        <v>647</v>
      </c>
      <c r="O667" s="45">
        <v>2011</v>
      </c>
      <c r="P667" s="47"/>
      <c r="Q667" s="48"/>
      <c r="R667" s="48"/>
      <c r="S667" s="48"/>
      <c r="T667" s="49"/>
      <c r="U667" s="50"/>
      <c r="V667" s="51"/>
      <c r="W667" s="410"/>
    </row>
    <row r="668" spans="2:23">
      <c r="B668" s="57" t="s">
        <v>18</v>
      </c>
      <c r="C668" s="58" t="s">
        <v>833</v>
      </c>
      <c r="D668" s="59" t="s">
        <v>834</v>
      </c>
      <c r="E668" s="60" t="s">
        <v>641</v>
      </c>
      <c r="F668" s="61">
        <v>1</v>
      </c>
      <c r="G668" s="62" t="s">
        <v>835</v>
      </c>
      <c r="H668" s="63">
        <v>1.7361111111111112E-3</v>
      </c>
      <c r="I668" s="137" t="s">
        <v>836</v>
      </c>
      <c r="J668" s="140" t="s">
        <v>636</v>
      </c>
      <c r="K668" s="64">
        <v>40879</v>
      </c>
      <c r="L668" s="65" t="s">
        <v>837</v>
      </c>
      <c r="M668" s="134" t="s">
        <v>641</v>
      </c>
      <c r="N668" s="67" t="s">
        <v>647</v>
      </c>
      <c r="O668" s="66">
        <v>2011</v>
      </c>
      <c r="P668" s="68"/>
      <c r="Q668" s="69"/>
      <c r="R668" s="69"/>
      <c r="S668" s="69"/>
      <c r="T668" s="70"/>
      <c r="U668" s="71"/>
      <c r="V668" s="407"/>
      <c r="W668" s="410" t="s">
        <v>1497</v>
      </c>
    </row>
    <row r="669" spans="2:23">
      <c r="B669" s="36" t="s">
        <v>18</v>
      </c>
      <c r="C669" s="37" t="s">
        <v>833</v>
      </c>
      <c r="D669" s="38" t="s">
        <v>834</v>
      </c>
      <c r="E669" s="39" t="s">
        <v>641</v>
      </c>
      <c r="F669" s="40">
        <v>2</v>
      </c>
      <c r="G669" s="41" t="s">
        <v>838</v>
      </c>
      <c r="H669" s="42">
        <v>3.1712962962962962E-3</v>
      </c>
      <c r="I669" s="136" t="s">
        <v>836</v>
      </c>
      <c r="J669" s="139" t="s">
        <v>636</v>
      </c>
      <c r="K669" s="43">
        <v>40879</v>
      </c>
      <c r="L669" s="44" t="s">
        <v>837</v>
      </c>
      <c r="M669" s="133" t="s">
        <v>641</v>
      </c>
      <c r="N669" s="46" t="s">
        <v>647</v>
      </c>
      <c r="O669" s="45">
        <v>2011</v>
      </c>
      <c r="P669" s="47"/>
      <c r="Q669" s="48"/>
      <c r="R669" s="48"/>
      <c r="S669" s="48"/>
      <c r="T669" s="49"/>
      <c r="U669" s="50"/>
      <c r="V669" s="51"/>
      <c r="W669" s="410"/>
    </row>
    <row r="670" spans="2:23">
      <c r="B670" s="36" t="s">
        <v>18</v>
      </c>
      <c r="C670" s="37" t="s">
        <v>833</v>
      </c>
      <c r="D670" s="38" t="s">
        <v>834</v>
      </c>
      <c r="E670" s="39" t="s">
        <v>641</v>
      </c>
      <c r="F670" s="40">
        <v>3</v>
      </c>
      <c r="G670" s="41" t="s">
        <v>839</v>
      </c>
      <c r="H670" s="42">
        <v>3.6689814814814814E-3</v>
      </c>
      <c r="I670" s="136" t="s">
        <v>836</v>
      </c>
      <c r="J670" s="139" t="s">
        <v>636</v>
      </c>
      <c r="K670" s="43">
        <v>40879</v>
      </c>
      <c r="L670" s="44" t="s">
        <v>837</v>
      </c>
      <c r="M670" s="133" t="s">
        <v>641</v>
      </c>
      <c r="N670" s="46" t="s">
        <v>647</v>
      </c>
      <c r="O670" s="45">
        <v>2011</v>
      </c>
      <c r="P670" s="47"/>
      <c r="Q670" s="48"/>
      <c r="R670" s="48"/>
      <c r="S670" s="48"/>
      <c r="T670" s="49"/>
      <c r="U670" s="50"/>
      <c r="V670" s="51"/>
      <c r="W670" s="410"/>
    </row>
    <row r="671" spans="2:23">
      <c r="B671" s="36" t="s">
        <v>18</v>
      </c>
      <c r="C671" s="37" t="s">
        <v>833</v>
      </c>
      <c r="D671" s="38" t="s">
        <v>834</v>
      </c>
      <c r="E671" s="39" t="s">
        <v>641</v>
      </c>
      <c r="F671" s="40">
        <v>4</v>
      </c>
      <c r="G671" s="41" t="s">
        <v>840</v>
      </c>
      <c r="H671" s="42">
        <v>2.1180555555555553E-3</v>
      </c>
      <c r="I671" s="136" t="s">
        <v>836</v>
      </c>
      <c r="J671" s="139" t="s">
        <v>636</v>
      </c>
      <c r="K671" s="43">
        <v>40879</v>
      </c>
      <c r="L671" s="44" t="s">
        <v>837</v>
      </c>
      <c r="M671" s="133" t="s">
        <v>641</v>
      </c>
      <c r="N671" s="46" t="s">
        <v>647</v>
      </c>
      <c r="O671" s="45">
        <v>2011</v>
      </c>
      <c r="P671" s="47"/>
      <c r="Q671" s="48"/>
      <c r="R671" s="48"/>
      <c r="S671" s="48"/>
      <c r="T671" s="49"/>
      <c r="U671" s="50"/>
      <c r="V671" s="51"/>
      <c r="W671" s="410"/>
    </row>
    <row r="672" spans="2:23">
      <c r="B672" s="36" t="s">
        <v>18</v>
      </c>
      <c r="C672" s="37" t="s">
        <v>833</v>
      </c>
      <c r="D672" s="38" t="s">
        <v>834</v>
      </c>
      <c r="E672" s="39" t="s">
        <v>641</v>
      </c>
      <c r="F672" s="40">
        <v>5</v>
      </c>
      <c r="G672" s="41" t="s">
        <v>841</v>
      </c>
      <c r="H672" s="42">
        <v>2.7662037037037034E-3</v>
      </c>
      <c r="I672" s="136" t="s">
        <v>836</v>
      </c>
      <c r="J672" s="139" t="s">
        <v>636</v>
      </c>
      <c r="K672" s="43">
        <v>40879</v>
      </c>
      <c r="L672" s="44" t="s">
        <v>837</v>
      </c>
      <c r="M672" s="133" t="s">
        <v>641</v>
      </c>
      <c r="N672" s="46" t="s">
        <v>647</v>
      </c>
      <c r="O672" s="45">
        <v>2011</v>
      </c>
      <c r="P672" s="47"/>
      <c r="Q672" s="48"/>
      <c r="R672" s="48"/>
      <c r="S672" s="48"/>
      <c r="T672" s="49"/>
      <c r="U672" s="50"/>
      <c r="V672" s="51"/>
      <c r="W672" s="410"/>
    </row>
    <row r="673" spans="2:23">
      <c r="B673" s="36" t="s">
        <v>18</v>
      </c>
      <c r="C673" s="37" t="s">
        <v>833</v>
      </c>
      <c r="D673" s="38" t="s">
        <v>834</v>
      </c>
      <c r="E673" s="39" t="s">
        <v>641</v>
      </c>
      <c r="F673" s="40">
        <v>6</v>
      </c>
      <c r="G673" s="41" t="s">
        <v>842</v>
      </c>
      <c r="H673" s="42">
        <v>3.8541666666666663E-3</v>
      </c>
      <c r="I673" s="136" t="s">
        <v>836</v>
      </c>
      <c r="J673" s="139" t="s">
        <v>636</v>
      </c>
      <c r="K673" s="43">
        <v>40879</v>
      </c>
      <c r="L673" s="44" t="s">
        <v>837</v>
      </c>
      <c r="M673" s="133" t="s">
        <v>641</v>
      </c>
      <c r="N673" s="46" t="s">
        <v>647</v>
      </c>
      <c r="O673" s="45">
        <v>2011</v>
      </c>
      <c r="P673" s="47"/>
      <c r="Q673" s="48"/>
      <c r="R673" s="48"/>
      <c r="S673" s="48"/>
      <c r="T673" s="49"/>
      <c r="U673" s="50"/>
      <c r="V673" s="51"/>
      <c r="W673" s="410"/>
    </row>
    <row r="674" spans="2:23">
      <c r="B674" s="36" t="s">
        <v>18</v>
      </c>
      <c r="C674" s="37" t="s">
        <v>833</v>
      </c>
      <c r="D674" s="38" t="s">
        <v>834</v>
      </c>
      <c r="E674" s="39" t="s">
        <v>641</v>
      </c>
      <c r="F674" s="40">
        <v>7</v>
      </c>
      <c r="G674" s="41" t="s">
        <v>843</v>
      </c>
      <c r="H674" s="42">
        <v>3.8310185185185183E-3</v>
      </c>
      <c r="I674" s="136" t="s">
        <v>836</v>
      </c>
      <c r="J674" s="139" t="s">
        <v>636</v>
      </c>
      <c r="K674" s="43">
        <v>40879</v>
      </c>
      <c r="L674" s="44" t="s">
        <v>837</v>
      </c>
      <c r="M674" s="133" t="s">
        <v>641</v>
      </c>
      <c r="N674" s="46" t="s">
        <v>647</v>
      </c>
      <c r="O674" s="45">
        <v>2011</v>
      </c>
      <c r="P674" s="47"/>
      <c r="Q674" s="48"/>
      <c r="R674" s="48"/>
      <c r="S674" s="48"/>
      <c r="T674" s="49"/>
      <c r="U674" s="50"/>
      <c r="V674" s="51"/>
      <c r="W674" s="410"/>
    </row>
    <row r="675" spans="2:23">
      <c r="B675" s="36" t="s">
        <v>18</v>
      </c>
      <c r="C675" s="37" t="s">
        <v>833</v>
      </c>
      <c r="D675" s="38" t="s">
        <v>834</v>
      </c>
      <c r="E675" s="39" t="s">
        <v>641</v>
      </c>
      <c r="F675" s="40">
        <v>8</v>
      </c>
      <c r="G675" s="41" t="s">
        <v>844</v>
      </c>
      <c r="H675" s="42">
        <v>2.1180555555555553E-3</v>
      </c>
      <c r="I675" s="136" t="s">
        <v>836</v>
      </c>
      <c r="J675" s="139" t="s">
        <v>636</v>
      </c>
      <c r="K675" s="43">
        <v>40879</v>
      </c>
      <c r="L675" s="44" t="s">
        <v>837</v>
      </c>
      <c r="M675" s="133" t="s">
        <v>641</v>
      </c>
      <c r="N675" s="46" t="s">
        <v>647</v>
      </c>
      <c r="O675" s="45">
        <v>2011</v>
      </c>
      <c r="P675" s="47"/>
      <c r="Q675" s="48"/>
      <c r="R675" s="48"/>
      <c r="S675" s="48"/>
      <c r="T675" s="49"/>
      <c r="U675" s="50"/>
      <c r="V675" s="51"/>
      <c r="W675" s="410"/>
    </row>
    <row r="676" spans="2:23">
      <c r="B676" s="36" t="s">
        <v>18</v>
      </c>
      <c r="C676" s="37" t="s">
        <v>833</v>
      </c>
      <c r="D676" s="38" t="s">
        <v>834</v>
      </c>
      <c r="E676" s="39" t="s">
        <v>641</v>
      </c>
      <c r="F676" s="40">
        <v>9</v>
      </c>
      <c r="G676" s="41" t="s">
        <v>845</v>
      </c>
      <c r="H676" s="42">
        <v>2.4074074074074076E-3</v>
      </c>
      <c r="I676" s="136" t="s">
        <v>836</v>
      </c>
      <c r="J676" s="139" t="s">
        <v>636</v>
      </c>
      <c r="K676" s="43">
        <v>40879</v>
      </c>
      <c r="L676" s="44" t="s">
        <v>837</v>
      </c>
      <c r="M676" s="133" t="s">
        <v>641</v>
      </c>
      <c r="N676" s="46" t="s">
        <v>647</v>
      </c>
      <c r="O676" s="45">
        <v>2011</v>
      </c>
      <c r="P676" s="47"/>
      <c r="Q676" s="48"/>
      <c r="R676" s="48"/>
      <c r="S676" s="48"/>
      <c r="T676" s="49"/>
      <c r="U676" s="50"/>
      <c r="V676" s="51"/>
      <c r="W676" s="410"/>
    </row>
    <row r="677" spans="2:23">
      <c r="B677" s="36" t="s">
        <v>18</v>
      </c>
      <c r="C677" s="37" t="s">
        <v>833</v>
      </c>
      <c r="D677" s="38" t="s">
        <v>834</v>
      </c>
      <c r="E677" s="39" t="s">
        <v>641</v>
      </c>
      <c r="F677" s="40">
        <v>10</v>
      </c>
      <c r="G677" s="41" t="s">
        <v>846</v>
      </c>
      <c r="H677" s="42">
        <v>1.2731481481481483E-3</v>
      </c>
      <c r="I677" s="136" t="s">
        <v>836</v>
      </c>
      <c r="J677" s="139" t="s">
        <v>636</v>
      </c>
      <c r="K677" s="43">
        <v>40879</v>
      </c>
      <c r="L677" s="44" t="s">
        <v>837</v>
      </c>
      <c r="M677" s="133" t="s">
        <v>641</v>
      </c>
      <c r="N677" s="46" t="s">
        <v>647</v>
      </c>
      <c r="O677" s="45">
        <v>2011</v>
      </c>
      <c r="P677" s="47"/>
      <c r="Q677" s="48"/>
      <c r="R677" s="48"/>
      <c r="S677" s="48"/>
      <c r="T677" s="49"/>
      <c r="U677" s="50"/>
      <c r="V677" s="51"/>
      <c r="W677" s="410"/>
    </row>
    <row r="678" spans="2:23">
      <c r="B678" s="36" t="s">
        <v>18</v>
      </c>
      <c r="C678" s="37" t="s">
        <v>833</v>
      </c>
      <c r="D678" s="38" t="s">
        <v>834</v>
      </c>
      <c r="E678" s="39" t="s">
        <v>641</v>
      </c>
      <c r="F678" s="40">
        <v>11</v>
      </c>
      <c r="G678" s="41" t="s">
        <v>847</v>
      </c>
      <c r="H678" s="42">
        <v>5.7407407407407416E-3</v>
      </c>
      <c r="I678" s="136" t="s">
        <v>836</v>
      </c>
      <c r="J678" s="139" t="s">
        <v>636</v>
      </c>
      <c r="K678" s="43">
        <v>40879</v>
      </c>
      <c r="L678" s="44" t="s">
        <v>837</v>
      </c>
      <c r="M678" s="133" t="s">
        <v>641</v>
      </c>
      <c r="N678" s="46" t="s">
        <v>647</v>
      </c>
      <c r="O678" s="45">
        <v>2011</v>
      </c>
      <c r="P678" s="47"/>
      <c r="Q678" s="48"/>
      <c r="R678" s="48"/>
      <c r="S678" s="48"/>
      <c r="T678" s="49"/>
      <c r="U678" s="50"/>
      <c r="V678" s="51"/>
      <c r="W678" s="410"/>
    </row>
    <row r="679" spans="2:23">
      <c r="B679" s="36" t="s">
        <v>18</v>
      </c>
      <c r="C679" s="37" t="s">
        <v>833</v>
      </c>
      <c r="D679" s="38" t="s">
        <v>834</v>
      </c>
      <c r="E679" s="39" t="s">
        <v>641</v>
      </c>
      <c r="F679" s="40">
        <v>12</v>
      </c>
      <c r="G679" s="41" t="s">
        <v>848</v>
      </c>
      <c r="H679" s="42">
        <v>2.7777777777777775E-3</v>
      </c>
      <c r="I679" s="136" t="s">
        <v>836</v>
      </c>
      <c r="J679" s="139" t="s">
        <v>636</v>
      </c>
      <c r="K679" s="43">
        <v>40879</v>
      </c>
      <c r="L679" s="44" t="s">
        <v>837</v>
      </c>
      <c r="M679" s="133" t="s">
        <v>641</v>
      </c>
      <c r="N679" s="46" t="s">
        <v>647</v>
      </c>
      <c r="O679" s="45">
        <v>2011</v>
      </c>
      <c r="P679" s="47"/>
      <c r="Q679" s="48"/>
      <c r="R679" s="48"/>
      <c r="S679" s="48"/>
      <c r="T679" s="49"/>
      <c r="U679" s="50"/>
      <c r="V679" s="51"/>
      <c r="W679" s="410"/>
    </row>
    <row r="680" spans="2:23">
      <c r="B680" s="36" t="s">
        <v>18</v>
      </c>
      <c r="C680" s="37" t="s">
        <v>833</v>
      </c>
      <c r="D680" s="38" t="s">
        <v>834</v>
      </c>
      <c r="E680" s="39" t="s">
        <v>641</v>
      </c>
      <c r="F680" s="40">
        <v>13</v>
      </c>
      <c r="G680" s="41" t="s">
        <v>849</v>
      </c>
      <c r="H680" s="42">
        <v>1.7592592592592592E-3</v>
      </c>
      <c r="I680" s="136" t="s">
        <v>836</v>
      </c>
      <c r="J680" s="139" t="s">
        <v>636</v>
      </c>
      <c r="K680" s="43">
        <v>40879</v>
      </c>
      <c r="L680" s="44" t="s">
        <v>837</v>
      </c>
      <c r="M680" s="133" t="s">
        <v>641</v>
      </c>
      <c r="N680" s="46" t="s">
        <v>647</v>
      </c>
      <c r="O680" s="45">
        <v>2011</v>
      </c>
      <c r="P680" s="47"/>
      <c r="Q680" s="48"/>
      <c r="R680" s="48"/>
      <c r="S680" s="48"/>
      <c r="T680" s="49"/>
      <c r="U680" s="50"/>
      <c r="V680" s="51"/>
      <c r="W680" s="410"/>
    </row>
    <row r="681" spans="2:23">
      <c r="B681" s="57" t="s">
        <v>18</v>
      </c>
      <c r="C681" s="58" t="s">
        <v>850</v>
      </c>
      <c r="D681" s="59" t="s">
        <v>851</v>
      </c>
      <c r="E681" s="60" t="s">
        <v>641</v>
      </c>
      <c r="F681" s="61">
        <v>1</v>
      </c>
      <c r="G681" s="62" t="s">
        <v>852</v>
      </c>
      <c r="H681" s="63">
        <v>4.5023148148148149E-3</v>
      </c>
      <c r="I681" s="137" t="s">
        <v>853</v>
      </c>
      <c r="J681" s="140" t="s">
        <v>636</v>
      </c>
      <c r="K681" s="64">
        <v>42090</v>
      </c>
      <c r="L681" s="65" t="s">
        <v>854</v>
      </c>
      <c r="M681" s="134" t="s">
        <v>641</v>
      </c>
      <c r="N681" s="67" t="s">
        <v>647</v>
      </c>
      <c r="O681" s="66">
        <v>2015</v>
      </c>
      <c r="P681" s="68"/>
      <c r="Q681" s="69"/>
      <c r="R681" s="69"/>
      <c r="S681" s="69"/>
      <c r="T681" s="70"/>
      <c r="U681" s="71"/>
      <c r="V681" s="407"/>
      <c r="W681" s="410" t="s">
        <v>1497</v>
      </c>
    </row>
    <row r="682" spans="2:23">
      <c r="B682" s="36" t="s">
        <v>18</v>
      </c>
      <c r="C682" s="37" t="s">
        <v>850</v>
      </c>
      <c r="D682" s="38" t="s">
        <v>851</v>
      </c>
      <c r="E682" s="39" t="s">
        <v>641</v>
      </c>
      <c r="F682" s="40">
        <v>2</v>
      </c>
      <c r="G682" s="41" t="s">
        <v>855</v>
      </c>
      <c r="H682" s="42">
        <v>3.7500000000000003E-3</v>
      </c>
      <c r="I682" s="136" t="s">
        <v>853</v>
      </c>
      <c r="J682" s="139" t="s">
        <v>636</v>
      </c>
      <c r="K682" s="43">
        <v>42090</v>
      </c>
      <c r="L682" s="44" t="s">
        <v>854</v>
      </c>
      <c r="M682" s="133" t="s">
        <v>641</v>
      </c>
      <c r="N682" s="46" t="s">
        <v>647</v>
      </c>
      <c r="O682" s="45">
        <v>2015</v>
      </c>
      <c r="P682" s="47"/>
      <c r="Q682" s="48"/>
      <c r="R682" s="48"/>
      <c r="S682" s="48"/>
      <c r="T682" s="49"/>
      <c r="U682" s="50"/>
      <c r="V682" s="51"/>
      <c r="W682" s="410"/>
    </row>
    <row r="683" spans="2:23">
      <c r="B683" s="36" t="s">
        <v>18</v>
      </c>
      <c r="C683" s="37" t="s">
        <v>850</v>
      </c>
      <c r="D683" s="38" t="s">
        <v>851</v>
      </c>
      <c r="E683" s="39" t="s">
        <v>641</v>
      </c>
      <c r="F683" s="40">
        <v>3</v>
      </c>
      <c r="G683" s="41" t="s">
        <v>856</v>
      </c>
      <c r="H683" s="42">
        <v>3.3333333333333331E-3</v>
      </c>
      <c r="I683" s="136" t="s">
        <v>853</v>
      </c>
      <c r="J683" s="139" t="s">
        <v>636</v>
      </c>
      <c r="K683" s="43">
        <v>42090</v>
      </c>
      <c r="L683" s="44" t="s">
        <v>854</v>
      </c>
      <c r="M683" s="133" t="s">
        <v>641</v>
      </c>
      <c r="N683" s="46" t="s">
        <v>647</v>
      </c>
      <c r="O683" s="45">
        <v>2015</v>
      </c>
      <c r="P683" s="47"/>
      <c r="Q683" s="48"/>
      <c r="R683" s="48"/>
      <c r="S683" s="48"/>
      <c r="T683" s="49"/>
      <c r="U683" s="50"/>
      <c r="V683" s="51"/>
      <c r="W683" s="410"/>
    </row>
    <row r="684" spans="2:23">
      <c r="B684" s="36" t="s">
        <v>18</v>
      </c>
      <c r="C684" s="37" t="s">
        <v>850</v>
      </c>
      <c r="D684" s="38" t="s">
        <v>851</v>
      </c>
      <c r="E684" s="39" t="s">
        <v>641</v>
      </c>
      <c r="F684" s="40">
        <v>4</v>
      </c>
      <c r="G684" s="41" t="s">
        <v>857</v>
      </c>
      <c r="H684" s="42">
        <v>3.9236111111111112E-3</v>
      </c>
      <c r="I684" s="136" t="s">
        <v>853</v>
      </c>
      <c r="J684" s="139" t="s">
        <v>636</v>
      </c>
      <c r="K684" s="43">
        <v>42090</v>
      </c>
      <c r="L684" s="44" t="s">
        <v>854</v>
      </c>
      <c r="M684" s="133" t="s">
        <v>641</v>
      </c>
      <c r="N684" s="46" t="s">
        <v>647</v>
      </c>
      <c r="O684" s="45">
        <v>2015</v>
      </c>
      <c r="P684" s="47"/>
      <c r="Q684" s="48"/>
      <c r="R684" s="48"/>
      <c r="S684" s="48"/>
      <c r="T684" s="49"/>
      <c r="U684" s="50"/>
      <c r="V684" s="51"/>
      <c r="W684" s="410"/>
    </row>
    <row r="685" spans="2:23">
      <c r="B685" s="36" t="s">
        <v>18</v>
      </c>
      <c r="C685" s="37" t="s">
        <v>850</v>
      </c>
      <c r="D685" s="38" t="s">
        <v>851</v>
      </c>
      <c r="E685" s="39" t="s">
        <v>641</v>
      </c>
      <c r="F685" s="40">
        <v>5</v>
      </c>
      <c r="G685" s="41" t="s">
        <v>858</v>
      </c>
      <c r="H685" s="42">
        <v>4.6064814814814805E-3</v>
      </c>
      <c r="I685" s="136" t="s">
        <v>853</v>
      </c>
      <c r="J685" s="139" t="s">
        <v>636</v>
      </c>
      <c r="K685" s="43">
        <v>42090</v>
      </c>
      <c r="L685" s="44" t="s">
        <v>854</v>
      </c>
      <c r="M685" s="133" t="s">
        <v>641</v>
      </c>
      <c r="N685" s="46" t="s">
        <v>647</v>
      </c>
      <c r="O685" s="45">
        <v>2015</v>
      </c>
      <c r="P685" s="47"/>
      <c r="Q685" s="48"/>
      <c r="R685" s="48"/>
      <c r="S685" s="48"/>
      <c r="T685" s="49"/>
      <c r="U685" s="50"/>
      <c r="V685" s="51"/>
      <c r="W685" s="410"/>
    </row>
    <row r="686" spans="2:23">
      <c r="B686" s="36" t="s">
        <v>18</v>
      </c>
      <c r="C686" s="37" t="s">
        <v>850</v>
      </c>
      <c r="D686" s="38" t="s">
        <v>851</v>
      </c>
      <c r="E686" s="39" t="s">
        <v>641</v>
      </c>
      <c r="F686" s="40">
        <v>6</v>
      </c>
      <c r="G686" s="41" t="s">
        <v>859</v>
      </c>
      <c r="H686" s="42">
        <v>3.2291666666666666E-3</v>
      </c>
      <c r="I686" s="136" t="s">
        <v>853</v>
      </c>
      <c r="J686" s="139" t="s">
        <v>636</v>
      </c>
      <c r="K686" s="43">
        <v>42090</v>
      </c>
      <c r="L686" s="44" t="s">
        <v>854</v>
      </c>
      <c r="M686" s="133" t="s">
        <v>641</v>
      </c>
      <c r="N686" s="46" t="s">
        <v>647</v>
      </c>
      <c r="O686" s="45">
        <v>2015</v>
      </c>
      <c r="P686" s="47"/>
      <c r="Q686" s="48"/>
      <c r="R686" s="48"/>
      <c r="S686" s="48"/>
      <c r="T686" s="49"/>
      <c r="U686" s="50"/>
      <c r="V686" s="51"/>
      <c r="W686" s="410"/>
    </row>
    <row r="687" spans="2:23">
      <c r="B687" s="36" t="s">
        <v>18</v>
      </c>
      <c r="C687" s="37" t="s">
        <v>850</v>
      </c>
      <c r="D687" s="38" t="s">
        <v>851</v>
      </c>
      <c r="E687" s="39" t="s">
        <v>641</v>
      </c>
      <c r="F687" s="40">
        <v>7</v>
      </c>
      <c r="G687" s="41" t="s">
        <v>860</v>
      </c>
      <c r="H687" s="42">
        <v>3.5648148148148149E-3</v>
      </c>
      <c r="I687" s="136" t="s">
        <v>853</v>
      </c>
      <c r="J687" s="139" t="s">
        <v>636</v>
      </c>
      <c r="K687" s="43">
        <v>42090</v>
      </c>
      <c r="L687" s="44" t="s">
        <v>854</v>
      </c>
      <c r="M687" s="133" t="s">
        <v>641</v>
      </c>
      <c r="N687" s="46" t="s">
        <v>647</v>
      </c>
      <c r="O687" s="45">
        <v>2015</v>
      </c>
      <c r="P687" s="47"/>
      <c r="Q687" s="48"/>
      <c r="R687" s="48"/>
      <c r="S687" s="48"/>
      <c r="T687" s="49"/>
      <c r="U687" s="50"/>
      <c r="V687" s="51"/>
      <c r="W687" s="410"/>
    </row>
    <row r="688" spans="2:23">
      <c r="B688" s="36" t="s">
        <v>18</v>
      </c>
      <c r="C688" s="37" t="s">
        <v>850</v>
      </c>
      <c r="D688" s="38" t="s">
        <v>851</v>
      </c>
      <c r="E688" s="39" t="s">
        <v>641</v>
      </c>
      <c r="F688" s="40">
        <v>8</v>
      </c>
      <c r="G688" s="41" t="s">
        <v>861</v>
      </c>
      <c r="H688" s="42">
        <v>3.6458333333333334E-3</v>
      </c>
      <c r="I688" s="136" t="s">
        <v>853</v>
      </c>
      <c r="J688" s="139" t="s">
        <v>636</v>
      </c>
      <c r="K688" s="43">
        <v>42090</v>
      </c>
      <c r="L688" s="44" t="s">
        <v>854</v>
      </c>
      <c r="M688" s="133" t="s">
        <v>641</v>
      </c>
      <c r="N688" s="46" t="s">
        <v>647</v>
      </c>
      <c r="O688" s="45">
        <v>2015</v>
      </c>
      <c r="P688" s="47"/>
      <c r="Q688" s="48"/>
      <c r="R688" s="48"/>
      <c r="S688" s="48"/>
      <c r="T688" s="49"/>
      <c r="U688" s="50"/>
      <c r="V688" s="51"/>
      <c r="W688" s="410"/>
    </row>
    <row r="689" spans="2:23">
      <c r="B689" s="36" t="s">
        <v>18</v>
      </c>
      <c r="C689" s="37" t="s">
        <v>850</v>
      </c>
      <c r="D689" s="38" t="s">
        <v>851</v>
      </c>
      <c r="E689" s="39" t="s">
        <v>641</v>
      </c>
      <c r="F689" s="40">
        <v>9</v>
      </c>
      <c r="G689" s="41" t="s">
        <v>862</v>
      </c>
      <c r="H689" s="42">
        <v>3.3449074074074071E-3</v>
      </c>
      <c r="I689" s="136" t="s">
        <v>853</v>
      </c>
      <c r="J689" s="139" t="s">
        <v>636</v>
      </c>
      <c r="K689" s="43">
        <v>42090</v>
      </c>
      <c r="L689" s="44" t="s">
        <v>854</v>
      </c>
      <c r="M689" s="133" t="s">
        <v>641</v>
      </c>
      <c r="N689" s="46" t="s">
        <v>647</v>
      </c>
      <c r="O689" s="45">
        <v>2015</v>
      </c>
      <c r="P689" s="47"/>
      <c r="Q689" s="48"/>
      <c r="R689" s="48"/>
      <c r="S689" s="48"/>
      <c r="T689" s="49"/>
      <c r="U689" s="50"/>
      <c r="V689" s="51"/>
      <c r="W689" s="410"/>
    </row>
    <row r="690" spans="2:23">
      <c r="B690" s="36" t="s">
        <v>18</v>
      </c>
      <c r="C690" s="37" t="s">
        <v>850</v>
      </c>
      <c r="D690" s="38" t="s">
        <v>851</v>
      </c>
      <c r="E690" s="39" t="s">
        <v>641</v>
      </c>
      <c r="F690" s="40">
        <v>10</v>
      </c>
      <c r="G690" s="41" t="s">
        <v>863</v>
      </c>
      <c r="H690" s="42">
        <v>4.2129629629629626E-3</v>
      </c>
      <c r="I690" s="136" t="s">
        <v>853</v>
      </c>
      <c r="J690" s="139" t="s">
        <v>636</v>
      </c>
      <c r="K690" s="43">
        <v>42090</v>
      </c>
      <c r="L690" s="44" t="s">
        <v>854</v>
      </c>
      <c r="M690" s="133" t="s">
        <v>641</v>
      </c>
      <c r="N690" s="46" t="s">
        <v>647</v>
      </c>
      <c r="O690" s="45">
        <v>2015</v>
      </c>
      <c r="P690" s="47"/>
      <c r="Q690" s="48"/>
      <c r="R690" s="48"/>
      <c r="S690" s="48"/>
      <c r="T690" s="49"/>
      <c r="U690" s="50"/>
      <c r="V690" s="51"/>
      <c r="W690" s="410"/>
    </row>
    <row r="691" spans="2:23">
      <c r="B691" s="36" t="s">
        <v>18</v>
      </c>
      <c r="C691" s="37" t="s">
        <v>850</v>
      </c>
      <c r="D691" s="38" t="s">
        <v>851</v>
      </c>
      <c r="E691" s="39" t="s">
        <v>641</v>
      </c>
      <c r="F691" s="40">
        <v>11</v>
      </c>
      <c r="G691" s="41" t="s">
        <v>864</v>
      </c>
      <c r="H691" s="42">
        <v>1.667824074074074E-2</v>
      </c>
      <c r="I691" s="136" t="s">
        <v>853</v>
      </c>
      <c r="J691" s="139" t="s">
        <v>636</v>
      </c>
      <c r="K691" s="43">
        <v>42090</v>
      </c>
      <c r="L691" s="44" t="s">
        <v>854</v>
      </c>
      <c r="M691" s="133" t="s">
        <v>641</v>
      </c>
      <c r="N691" s="46" t="s">
        <v>647</v>
      </c>
      <c r="O691" s="45">
        <v>2015</v>
      </c>
      <c r="P691" s="47"/>
      <c r="Q691" s="48"/>
      <c r="R691" s="48"/>
      <c r="S691" s="48"/>
      <c r="T691" s="49"/>
      <c r="U691" s="50"/>
      <c r="V691" s="51"/>
      <c r="W691" s="410"/>
    </row>
    <row r="692" spans="2:23">
      <c r="B692" s="36" t="s">
        <v>18</v>
      </c>
      <c r="C692" s="37" t="s">
        <v>850</v>
      </c>
      <c r="D692" s="38" t="s">
        <v>851</v>
      </c>
      <c r="E692" s="39" t="s">
        <v>641</v>
      </c>
      <c r="F692" s="40">
        <v>12</v>
      </c>
      <c r="G692" s="41" t="s">
        <v>865</v>
      </c>
      <c r="H692" s="42">
        <v>4.3981481481481484E-3</v>
      </c>
      <c r="I692" s="136" t="s">
        <v>853</v>
      </c>
      <c r="J692" s="139" t="s">
        <v>636</v>
      </c>
      <c r="K692" s="43">
        <v>42090</v>
      </c>
      <c r="L692" s="44" t="s">
        <v>854</v>
      </c>
      <c r="M692" s="133" t="s">
        <v>641</v>
      </c>
      <c r="N692" s="46" t="s">
        <v>647</v>
      </c>
      <c r="O692" s="45">
        <v>2015</v>
      </c>
      <c r="P692" s="47"/>
      <c r="Q692" s="48"/>
      <c r="R692" s="48"/>
      <c r="S692" s="48"/>
      <c r="T692" s="49"/>
      <c r="U692" s="50"/>
      <c r="V692" s="51"/>
      <c r="W692" s="410"/>
    </row>
    <row r="693" spans="2:23">
      <c r="B693" s="36" t="s">
        <v>18</v>
      </c>
      <c r="C693" s="37" t="s">
        <v>850</v>
      </c>
      <c r="D693" s="38" t="s">
        <v>851</v>
      </c>
      <c r="E693" s="39" t="s">
        <v>641</v>
      </c>
      <c r="F693" s="40">
        <v>13</v>
      </c>
      <c r="G693" s="41" t="s">
        <v>866</v>
      </c>
      <c r="H693" s="42">
        <v>3.7615740740740743E-3</v>
      </c>
      <c r="I693" s="136" t="s">
        <v>853</v>
      </c>
      <c r="J693" s="139" t="s">
        <v>636</v>
      </c>
      <c r="K693" s="43">
        <v>42090</v>
      </c>
      <c r="L693" s="44" t="s">
        <v>854</v>
      </c>
      <c r="M693" s="133" t="s">
        <v>641</v>
      </c>
      <c r="N693" s="46" t="s">
        <v>647</v>
      </c>
      <c r="O693" s="45">
        <v>2015</v>
      </c>
      <c r="P693" s="47"/>
      <c r="Q693" s="48"/>
      <c r="R693" s="48"/>
      <c r="S693" s="48"/>
      <c r="T693" s="49"/>
      <c r="U693" s="50"/>
      <c r="V693" s="51"/>
      <c r="W693" s="410"/>
    </row>
    <row r="694" spans="2:23">
      <c r="B694" s="36" t="s">
        <v>18</v>
      </c>
      <c r="C694" s="37" t="s">
        <v>850</v>
      </c>
      <c r="D694" s="38" t="s">
        <v>851</v>
      </c>
      <c r="E694" s="39" t="s">
        <v>641</v>
      </c>
      <c r="F694" s="40">
        <v>14</v>
      </c>
      <c r="G694" s="41" t="s">
        <v>867</v>
      </c>
      <c r="H694" s="42">
        <v>3.3101851851851851E-3</v>
      </c>
      <c r="I694" s="136" t="s">
        <v>853</v>
      </c>
      <c r="J694" s="139" t="s">
        <v>636</v>
      </c>
      <c r="K694" s="43">
        <v>42090</v>
      </c>
      <c r="L694" s="44" t="s">
        <v>854</v>
      </c>
      <c r="M694" s="133" t="s">
        <v>641</v>
      </c>
      <c r="N694" s="46" t="s">
        <v>647</v>
      </c>
      <c r="O694" s="45">
        <v>2015</v>
      </c>
      <c r="P694" s="47"/>
      <c r="Q694" s="48"/>
      <c r="R694" s="48"/>
      <c r="S694" s="48"/>
      <c r="T694" s="49"/>
      <c r="U694" s="50"/>
      <c r="V694" s="51"/>
      <c r="W694" s="410"/>
    </row>
    <row r="695" spans="2:23">
      <c r="B695" s="36" t="s">
        <v>18</v>
      </c>
      <c r="C695" s="37" t="s">
        <v>850</v>
      </c>
      <c r="D695" s="38" t="s">
        <v>851</v>
      </c>
      <c r="E695" s="39" t="s">
        <v>641</v>
      </c>
      <c r="F695" s="40">
        <v>15</v>
      </c>
      <c r="G695" s="41" t="s">
        <v>868</v>
      </c>
      <c r="H695" s="42">
        <v>3.9236111111111112E-3</v>
      </c>
      <c r="I695" s="136" t="s">
        <v>853</v>
      </c>
      <c r="J695" s="139" t="s">
        <v>636</v>
      </c>
      <c r="K695" s="43">
        <v>42090</v>
      </c>
      <c r="L695" s="44" t="s">
        <v>854</v>
      </c>
      <c r="M695" s="133" t="s">
        <v>641</v>
      </c>
      <c r="N695" s="46" t="s">
        <v>647</v>
      </c>
      <c r="O695" s="45">
        <v>2015</v>
      </c>
      <c r="P695" s="47"/>
      <c r="Q695" s="48"/>
      <c r="R695" s="48"/>
      <c r="S695" s="48"/>
      <c r="T695" s="49"/>
      <c r="U695" s="50"/>
      <c r="V695" s="51"/>
      <c r="W695" s="410"/>
    </row>
    <row r="696" spans="2:23">
      <c r="B696" s="36" t="s">
        <v>18</v>
      </c>
      <c r="C696" s="37" t="s">
        <v>850</v>
      </c>
      <c r="D696" s="38" t="s">
        <v>851</v>
      </c>
      <c r="E696" s="39" t="s">
        <v>641</v>
      </c>
      <c r="F696" s="40">
        <v>16</v>
      </c>
      <c r="G696" s="41" t="s">
        <v>869</v>
      </c>
      <c r="H696" s="42">
        <v>4.6180555555555558E-3</v>
      </c>
      <c r="I696" s="136" t="s">
        <v>853</v>
      </c>
      <c r="J696" s="139" t="s">
        <v>636</v>
      </c>
      <c r="K696" s="43">
        <v>42090</v>
      </c>
      <c r="L696" s="44" t="s">
        <v>854</v>
      </c>
      <c r="M696" s="133" t="s">
        <v>641</v>
      </c>
      <c r="N696" s="46" t="s">
        <v>647</v>
      </c>
      <c r="O696" s="45">
        <v>2015</v>
      </c>
      <c r="P696" s="47"/>
      <c r="Q696" s="48"/>
      <c r="R696" s="48"/>
      <c r="S696" s="48"/>
      <c r="T696" s="49"/>
      <c r="U696" s="50"/>
      <c r="V696" s="51"/>
      <c r="W696" s="410"/>
    </row>
    <row r="697" spans="2:23">
      <c r="B697" s="36" t="s">
        <v>18</v>
      </c>
      <c r="C697" s="37" t="s">
        <v>850</v>
      </c>
      <c r="D697" s="38" t="s">
        <v>851</v>
      </c>
      <c r="E697" s="39" t="s">
        <v>641</v>
      </c>
      <c r="F697" s="40">
        <v>17</v>
      </c>
      <c r="G697" s="41" t="s">
        <v>870</v>
      </c>
      <c r="H697" s="42">
        <v>3.2175925925925922E-3</v>
      </c>
      <c r="I697" s="136" t="s">
        <v>853</v>
      </c>
      <c r="J697" s="139" t="s">
        <v>636</v>
      </c>
      <c r="K697" s="43">
        <v>42090</v>
      </c>
      <c r="L697" s="44" t="s">
        <v>854</v>
      </c>
      <c r="M697" s="133" t="s">
        <v>641</v>
      </c>
      <c r="N697" s="46" t="s">
        <v>647</v>
      </c>
      <c r="O697" s="45">
        <v>2015</v>
      </c>
      <c r="P697" s="47"/>
      <c r="Q697" s="48"/>
      <c r="R697" s="48"/>
      <c r="S697" s="48"/>
      <c r="T697" s="49"/>
      <c r="U697" s="50"/>
      <c r="V697" s="51"/>
      <c r="W697" s="410"/>
    </row>
    <row r="698" spans="2:23">
      <c r="B698" s="36" t="s">
        <v>18</v>
      </c>
      <c r="C698" s="37" t="s">
        <v>850</v>
      </c>
      <c r="D698" s="38" t="s">
        <v>851</v>
      </c>
      <c r="E698" s="39" t="s">
        <v>641</v>
      </c>
      <c r="F698" s="40">
        <v>18</v>
      </c>
      <c r="G698" s="41" t="s">
        <v>871</v>
      </c>
      <c r="H698" s="42">
        <v>3.5532407407407405E-3</v>
      </c>
      <c r="I698" s="136" t="s">
        <v>853</v>
      </c>
      <c r="J698" s="139" t="s">
        <v>636</v>
      </c>
      <c r="K698" s="43">
        <v>42090</v>
      </c>
      <c r="L698" s="44" t="s">
        <v>854</v>
      </c>
      <c r="M698" s="133" t="s">
        <v>641</v>
      </c>
      <c r="N698" s="46" t="s">
        <v>647</v>
      </c>
      <c r="O698" s="45">
        <v>2015</v>
      </c>
      <c r="P698" s="47"/>
      <c r="Q698" s="48"/>
      <c r="R698" s="48"/>
      <c r="S698" s="48"/>
      <c r="T698" s="49"/>
      <c r="U698" s="50"/>
      <c r="V698" s="51"/>
      <c r="W698" s="410"/>
    </row>
    <row r="699" spans="2:23">
      <c r="B699" s="36" t="s">
        <v>18</v>
      </c>
      <c r="C699" s="37" t="s">
        <v>850</v>
      </c>
      <c r="D699" s="38" t="s">
        <v>851</v>
      </c>
      <c r="E699" s="39" t="s">
        <v>641</v>
      </c>
      <c r="F699" s="40">
        <v>19</v>
      </c>
      <c r="G699" s="41" t="s">
        <v>872</v>
      </c>
      <c r="H699" s="42">
        <v>3.6574074074074074E-3</v>
      </c>
      <c r="I699" s="136" t="s">
        <v>853</v>
      </c>
      <c r="J699" s="139" t="s">
        <v>636</v>
      </c>
      <c r="K699" s="43">
        <v>42090</v>
      </c>
      <c r="L699" s="44" t="s">
        <v>854</v>
      </c>
      <c r="M699" s="133" t="s">
        <v>641</v>
      </c>
      <c r="N699" s="46" t="s">
        <v>647</v>
      </c>
      <c r="O699" s="45">
        <v>2015</v>
      </c>
      <c r="P699" s="47"/>
      <c r="Q699" s="48"/>
      <c r="R699" s="48"/>
      <c r="S699" s="48"/>
      <c r="T699" s="49"/>
      <c r="U699" s="50"/>
      <c r="V699" s="51"/>
      <c r="W699" s="410"/>
    </row>
    <row r="700" spans="2:23">
      <c r="B700" s="36" t="s">
        <v>18</v>
      </c>
      <c r="C700" s="37" t="s">
        <v>850</v>
      </c>
      <c r="D700" s="38" t="s">
        <v>851</v>
      </c>
      <c r="E700" s="39" t="s">
        <v>641</v>
      </c>
      <c r="F700" s="40">
        <v>20</v>
      </c>
      <c r="G700" s="41" t="s">
        <v>873</v>
      </c>
      <c r="H700" s="42">
        <v>3.3449074074074071E-3</v>
      </c>
      <c r="I700" s="136" t="s">
        <v>853</v>
      </c>
      <c r="J700" s="139" t="s">
        <v>636</v>
      </c>
      <c r="K700" s="43">
        <v>42090</v>
      </c>
      <c r="L700" s="44" t="s">
        <v>854</v>
      </c>
      <c r="M700" s="133" t="s">
        <v>641</v>
      </c>
      <c r="N700" s="46" t="s">
        <v>647</v>
      </c>
      <c r="O700" s="45">
        <v>2015</v>
      </c>
      <c r="P700" s="47"/>
      <c r="Q700" s="48"/>
      <c r="R700" s="48"/>
      <c r="S700" s="48"/>
      <c r="T700" s="49"/>
      <c r="U700" s="50"/>
      <c r="V700" s="51"/>
      <c r="W700" s="410"/>
    </row>
    <row r="701" spans="2:23">
      <c r="B701" s="36" t="s">
        <v>18</v>
      </c>
      <c r="C701" s="37" t="s">
        <v>850</v>
      </c>
      <c r="D701" s="38" t="s">
        <v>851</v>
      </c>
      <c r="E701" s="39" t="s">
        <v>641</v>
      </c>
      <c r="F701" s="40">
        <v>21</v>
      </c>
      <c r="G701" s="41" t="s">
        <v>874</v>
      </c>
      <c r="H701" s="42">
        <v>4.2129629629629626E-3</v>
      </c>
      <c r="I701" s="136" t="s">
        <v>853</v>
      </c>
      <c r="J701" s="139" t="s">
        <v>636</v>
      </c>
      <c r="K701" s="43">
        <v>42090</v>
      </c>
      <c r="L701" s="44" t="s">
        <v>854</v>
      </c>
      <c r="M701" s="133" t="s">
        <v>641</v>
      </c>
      <c r="N701" s="46" t="s">
        <v>647</v>
      </c>
      <c r="O701" s="45">
        <v>2015</v>
      </c>
      <c r="P701" s="47"/>
      <c r="Q701" s="48"/>
      <c r="R701" s="48"/>
      <c r="S701" s="48"/>
      <c r="T701" s="49"/>
      <c r="U701" s="50"/>
      <c r="V701" s="51"/>
      <c r="W701" s="410"/>
    </row>
    <row r="702" spans="2:23">
      <c r="B702" s="36" t="s">
        <v>18</v>
      </c>
      <c r="C702" s="37" t="s">
        <v>850</v>
      </c>
      <c r="D702" s="38" t="s">
        <v>851</v>
      </c>
      <c r="E702" s="39" t="s">
        <v>641</v>
      </c>
      <c r="F702" s="40">
        <v>22</v>
      </c>
      <c r="G702" s="41" t="s">
        <v>875</v>
      </c>
      <c r="H702" s="42">
        <v>1.6759259259259258E-2</v>
      </c>
      <c r="I702" s="136" t="s">
        <v>853</v>
      </c>
      <c r="J702" s="139" t="s">
        <v>636</v>
      </c>
      <c r="K702" s="43">
        <v>42090</v>
      </c>
      <c r="L702" s="44" t="s">
        <v>854</v>
      </c>
      <c r="M702" s="133" t="s">
        <v>641</v>
      </c>
      <c r="N702" s="46" t="s">
        <v>647</v>
      </c>
      <c r="O702" s="45">
        <v>2015</v>
      </c>
      <c r="P702" s="47"/>
      <c r="Q702" s="48"/>
      <c r="R702" s="48"/>
      <c r="S702" s="48"/>
      <c r="T702" s="49"/>
      <c r="U702" s="50"/>
      <c r="V702" s="51"/>
      <c r="W702" s="410"/>
    </row>
    <row r="703" spans="2:23">
      <c r="B703" s="57" t="s">
        <v>18</v>
      </c>
      <c r="C703" s="58" t="s">
        <v>876</v>
      </c>
      <c r="D703" s="59" t="s">
        <v>877</v>
      </c>
      <c r="E703" s="60" t="s">
        <v>641</v>
      </c>
      <c r="F703" s="61">
        <v>1</v>
      </c>
      <c r="G703" s="62" t="s">
        <v>878</v>
      </c>
      <c r="H703" s="63">
        <v>1.6655092592592593E-2</v>
      </c>
      <c r="I703" s="137" t="s">
        <v>879</v>
      </c>
      <c r="J703" s="140" t="s">
        <v>636</v>
      </c>
      <c r="K703" s="64">
        <v>43168</v>
      </c>
      <c r="L703" s="65" t="s">
        <v>723</v>
      </c>
      <c r="M703" s="134" t="s">
        <v>641</v>
      </c>
      <c r="N703" s="67" t="s">
        <v>647</v>
      </c>
      <c r="O703" s="66">
        <v>2018</v>
      </c>
      <c r="P703" s="68"/>
      <c r="Q703" s="69"/>
      <c r="R703" s="69"/>
      <c r="S703" s="69"/>
      <c r="T703" s="70"/>
      <c r="U703" s="71"/>
      <c r="V703" s="407"/>
      <c r="W703" s="410" t="s">
        <v>1497</v>
      </c>
    </row>
    <row r="704" spans="2:23">
      <c r="B704" s="36" t="s">
        <v>18</v>
      </c>
      <c r="C704" s="37" t="s">
        <v>876</v>
      </c>
      <c r="D704" s="38" t="s">
        <v>877</v>
      </c>
      <c r="E704" s="39" t="s">
        <v>641</v>
      </c>
      <c r="F704" s="40">
        <v>2</v>
      </c>
      <c r="G704" s="41" t="s">
        <v>880</v>
      </c>
      <c r="H704" s="42">
        <v>3.3217592592592591E-3</v>
      </c>
      <c r="I704" s="136" t="s">
        <v>879</v>
      </c>
      <c r="J704" s="139" t="s">
        <v>636</v>
      </c>
      <c r="K704" s="43">
        <v>43168</v>
      </c>
      <c r="L704" s="44" t="s">
        <v>723</v>
      </c>
      <c r="M704" s="133" t="s">
        <v>641</v>
      </c>
      <c r="N704" s="46" t="s">
        <v>647</v>
      </c>
      <c r="O704" s="45">
        <v>2018</v>
      </c>
      <c r="P704" s="47"/>
      <c r="Q704" s="48"/>
      <c r="R704" s="48"/>
      <c r="S704" s="48"/>
      <c r="T704" s="49"/>
      <c r="U704" s="50"/>
      <c r="V704" s="51"/>
      <c r="W704" s="410"/>
    </row>
    <row r="705" spans="2:23">
      <c r="B705" s="36" t="s">
        <v>18</v>
      </c>
      <c r="C705" s="37" t="s">
        <v>876</v>
      </c>
      <c r="D705" s="38" t="s">
        <v>877</v>
      </c>
      <c r="E705" s="39" t="s">
        <v>641</v>
      </c>
      <c r="F705" s="40">
        <v>3</v>
      </c>
      <c r="G705" s="41" t="s">
        <v>881</v>
      </c>
      <c r="H705" s="42">
        <v>3.2523148148148147E-3</v>
      </c>
      <c r="I705" s="136" t="s">
        <v>879</v>
      </c>
      <c r="J705" s="139" t="s">
        <v>636</v>
      </c>
      <c r="K705" s="43">
        <v>43168</v>
      </c>
      <c r="L705" s="44" t="s">
        <v>723</v>
      </c>
      <c r="M705" s="133" t="s">
        <v>641</v>
      </c>
      <c r="N705" s="46" t="s">
        <v>647</v>
      </c>
      <c r="O705" s="45">
        <v>2018</v>
      </c>
      <c r="P705" s="47"/>
      <c r="Q705" s="48"/>
      <c r="R705" s="48"/>
      <c r="S705" s="48"/>
      <c r="T705" s="49"/>
      <c r="U705" s="50"/>
      <c r="V705" s="51"/>
      <c r="W705" s="410"/>
    </row>
    <row r="706" spans="2:23">
      <c r="B706" s="36" t="s">
        <v>18</v>
      </c>
      <c r="C706" s="37" t="s">
        <v>876</v>
      </c>
      <c r="D706" s="38" t="s">
        <v>877</v>
      </c>
      <c r="E706" s="39" t="s">
        <v>641</v>
      </c>
      <c r="F706" s="40">
        <v>4</v>
      </c>
      <c r="G706" s="41" t="s">
        <v>882</v>
      </c>
      <c r="H706" s="42">
        <v>3.8194444444444443E-3</v>
      </c>
      <c r="I706" s="136" t="s">
        <v>879</v>
      </c>
      <c r="J706" s="139" t="s">
        <v>636</v>
      </c>
      <c r="K706" s="43">
        <v>43168</v>
      </c>
      <c r="L706" s="44" t="s">
        <v>723</v>
      </c>
      <c r="M706" s="133" t="s">
        <v>641</v>
      </c>
      <c r="N706" s="46" t="s">
        <v>647</v>
      </c>
      <c r="O706" s="45">
        <v>2018</v>
      </c>
      <c r="P706" s="47"/>
      <c r="Q706" s="48"/>
      <c r="R706" s="48"/>
      <c r="S706" s="48"/>
      <c r="T706" s="49"/>
      <c r="U706" s="50"/>
      <c r="V706" s="51"/>
      <c r="W706" s="410"/>
    </row>
    <row r="707" spans="2:23">
      <c r="B707" s="36" t="s">
        <v>18</v>
      </c>
      <c r="C707" s="37" t="s">
        <v>876</v>
      </c>
      <c r="D707" s="38" t="s">
        <v>877</v>
      </c>
      <c r="E707" s="39" t="s">
        <v>641</v>
      </c>
      <c r="F707" s="40">
        <v>5</v>
      </c>
      <c r="G707" s="41" t="s">
        <v>883</v>
      </c>
      <c r="H707" s="42">
        <v>3.5995370370370374E-3</v>
      </c>
      <c r="I707" s="136" t="s">
        <v>879</v>
      </c>
      <c r="J707" s="139" t="s">
        <v>636</v>
      </c>
      <c r="K707" s="43">
        <v>43168</v>
      </c>
      <c r="L707" s="44" t="s">
        <v>723</v>
      </c>
      <c r="M707" s="133" t="s">
        <v>641</v>
      </c>
      <c r="N707" s="46" t="s">
        <v>647</v>
      </c>
      <c r="O707" s="45">
        <v>2018</v>
      </c>
      <c r="P707" s="47"/>
      <c r="Q707" s="48"/>
      <c r="R707" s="48"/>
      <c r="S707" s="48"/>
      <c r="T707" s="49"/>
      <c r="U707" s="50"/>
      <c r="V707" s="51"/>
      <c r="W707" s="410"/>
    </row>
    <row r="708" spans="2:23">
      <c r="B708" s="36" t="s">
        <v>18</v>
      </c>
      <c r="C708" s="37" t="s">
        <v>876</v>
      </c>
      <c r="D708" s="38" t="s">
        <v>877</v>
      </c>
      <c r="E708" s="39" t="s">
        <v>641</v>
      </c>
      <c r="F708" s="40">
        <v>6</v>
      </c>
      <c r="G708" s="41" t="s">
        <v>884</v>
      </c>
      <c r="H708" s="42">
        <v>2.7430555555555554E-3</v>
      </c>
      <c r="I708" s="136" t="s">
        <v>879</v>
      </c>
      <c r="J708" s="139" t="s">
        <v>636</v>
      </c>
      <c r="K708" s="43">
        <v>43168</v>
      </c>
      <c r="L708" s="44" t="s">
        <v>723</v>
      </c>
      <c r="M708" s="133" t="s">
        <v>641</v>
      </c>
      <c r="N708" s="46" t="s">
        <v>647</v>
      </c>
      <c r="O708" s="45">
        <v>2018</v>
      </c>
      <c r="P708" s="47"/>
      <c r="Q708" s="48"/>
      <c r="R708" s="48"/>
      <c r="S708" s="48"/>
      <c r="T708" s="49"/>
      <c r="U708" s="50"/>
      <c r="V708" s="51"/>
      <c r="W708" s="410"/>
    </row>
    <row r="709" spans="2:23">
      <c r="B709" s="36" t="s">
        <v>18</v>
      </c>
      <c r="C709" s="37" t="s">
        <v>876</v>
      </c>
      <c r="D709" s="38" t="s">
        <v>877</v>
      </c>
      <c r="E709" s="39" t="s">
        <v>641</v>
      </c>
      <c r="F709" s="40">
        <v>7</v>
      </c>
      <c r="G709" s="41" t="s">
        <v>885</v>
      </c>
      <c r="H709" s="42">
        <v>9.6527777777777792E-3</v>
      </c>
      <c r="I709" s="136" t="s">
        <v>879</v>
      </c>
      <c r="J709" s="139" t="s">
        <v>636</v>
      </c>
      <c r="K709" s="43">
        <v>43168</v>
      </c>
      <c r="L709" s="44" t="s">
        <v>723</v>
      </c>
      <c r="M709" s="133" t="s">
        <v>641</v>
      </c>
      <c r="N709" s="46" t="s">
        <v>647</v>
      </c>
      <c r="O709" s="45">
        <v>2018</v>
      </c>
      <c r="P709" s="47"/>
      <c r="Q709" s="48"/>
      <c r="R709" s="48"/>
      <c r="S709" s="48"/>
      <c r="T709" s="49"/>
      <c r="U709" s="50"/>
      <c r="V709" s="51"/>
      <c r="W709" s="410"/>
    </row>
    <row r="710" spans="2:23">
      <c r="B710" s="36" t="s">
        <v>18</v>
      </c>
      <c r="C710" s="37" t="s">
        <v>876</v>
      </c>
      <c r="D710" s="38" t="s">
        <v>877</v>
      </c>
      <c r="E710" s="39" t="s">
        <v>641</v>
      </c>
      <c r="F710" s="40">
        <v>8</v>
      </c>
      <c r="G710" s="41" t="s">
        <v>886</v>
      </c>
      <c r="H710" s="42">
        <v>3.1944444444444442E-3</v>
      </c>
      <c r="I710" s="136" t="s">
        <v>879</v>
      </c>
      <c r="J710" s="139" t="s">
        <v>636</v>
      </c>
      <c r="K710" s="43">
        <v>43168</v>
      </c>
      <c r="L710" s="44" t="s">
        <v>723</v>
      </c>
      <c r="M710" s="133" t="s">
        <v>641</v>
      </c>
      <c r="N710" s="46" t="s">
        <v>647</v>
      </c>
      <c r="O710" s="45">
        <v>2018</v>
      </c>
      <c r="P710" s="47"/>
      <c r="Q710" s="48"/>
      <c r="R710" s="48"/>
      <c r="S710" s="48"/>
      <c r="T710" s="49"/>
      <c r="U710" s="50"/>
      <c r="V710" s="51"/>
      <c r="W710" s="410"/>
    </row>
    <row r="711" spans="2:23">
      <c r="B711" s="36" t="s">
        <v>18</v>
      </c>
      <c r="C711" s="37" t="s">
        <v>876</v>
      </c>
      <c r="D711" s="38" t="s">
        <v>877</v>
      </c>
      <c r="E711" s="39" t="s">
        <v>641</v>
      </c>
      <c r="F711" s="40">
        <v>9</v>
      </c>
      <c r="G711" s="41" t="s">
        <v>887</v>
      </c>
      <c r="H711" s="42">
        <v>2.8009259259259259E-3</v>
      </c>
      <c r="I711" s="136" t="s">
        <v>879</v>
      </c>
      <c r="J711" s="139" t="s">
        <v>636</v>
      </c>
      <c r="K711" s="43">
        <v>43168</v>
      </c>
      <c r="L711" s="44" t="s">
        <v>723</v>
      </c>
      <c r="M711" s="133" t="s">
        <v>641</v>
      </c>
      <c r="N711" s="46" t="s">
        <v>647</v>
      </c>
      <c r="O711" s="45">
        <v>2018</v>
      </c>
      <c r="P711" s="47"/>
      <c r="Q711" s="48"/>
      <c r="R711" s="48"/>
      <c r="S711" s="48"/>
      <c r="T711" s="49"/>
      <c r="U711" s="50"/>
      <c r="V711" s="51"/>
      <c r="W711" s="410"/>
    </row>
    <row r="712" spans="2:23">
      <c r="B712" s="36" t="s">
        <v>18</v>
      </c>
      <c r="C712" s="37" t="s">
        <v>876</v>
      </c>
      <c r="D712" s="38" t="s">
        <v>877</v>
      </c>
      <c r="E712" s="39" t="s">
        <v>641</v>
      </c>
      <c r="F712" s="40">
        <v>10</v>
      </c>
      <c r="G712" s="41" t="s">
        <v>888</v>
      </c>
      <c r="H712" s="42">
        <v>6.9675925925925929E-3</v>
      </c>
      <c r="I712" s="136" t="s">
        <v>879</v>
      </c>
      <c r="J712" s="139" t="s">
        <v>636</v>
      </c>
      <c r="K712" s="43">
        <v>43168</v>
      </c>
      <c r="L712" s="44" t="s">
        <v>723</v>
      </c>
      <c r="M712" s="133" t="s">
        <v>641</v>
      </c>
      <c r="N712" s="46" t="s">
        <v>647</v>
      </c>
      <c r="O712" s="45">
        <v>2018</v>
      </c>
      <c r="P712" s="47"/>
      <c r="Q712" s="48"/>
      <c r="R712" s="48"/>
      <c r="S712" s="48"/>
      <c r="T712" s="49"/>
      <c r="U712" s="50"/>
      <c r="V712" s="51"/>
      <c r="W712" s="410"/>
    </row>
    <row r="713" spans="2:23">
      <c r="B713" s="36" t="s">
        <v>18</v>
      </c>
      <c r="C713" s="37" t="s">
        <v>876</v>
      </c>
      <c r="D713" s="38" t="s">
        <v>877</v>
      </c>
      <c r="E713" s="39" t="s">
        <v>641</v>
      </c>
      <c r="F713" s="40">
        <v>11</v>
      </c>
      <c r="G713" s="41" t="s">
        <v>889</v>
      </c>
      <c r="H713" s="42">
        <v>3.1712962962962962E-3</v>
      </c>
      <c r="I713" s="136" t="s">
        <v>879</v>
      </c>
      <c r="J713" s="139" t="s">
        <v>636</v>
      </c>
      <c r="K713" s="43">
        <v>43168</v>
      </c>
      <c r="L713" s="44" t="s">
        <v>723</v>
      </c>
      <c r="M713" s="133" t="s">
        <v>641</v>
      </c>
      <c r="N713" s="46" t="s">
        <v>647</v>
      </c>
      <c r="O713" s="45">
        <v>2018</v>
      </c>
      <c r="P713" s="47"/>
      <c r="Q713" s="48"/>
      <c r="R713" s="48"/>
      <c r="S713" s="48"/>
      <c r="T713" s="49"/>
      <c r="U713" s="50"/>
      <c r="V713" s="51"/>
      <c r="W713" s="410"/>
    </row>
    <row r="714" spans="2:23">
      <c r="B714" s="36" t="s">
        <v>18</v>
      </c>
      <c r="C714" s="37" t="s">
        <v>876</v>
      </c>
      <c r="D714" s="38" t="s">
        <v>877</v>
      </c>
      <c r="E714" s="39" t="s">
        <v>641</v>
      </c>
      <c r="F714" s="40">
        <v>12</v>
      </c>
      <c r="G714" s="41" t="s">
        <v>890</v>
      </c>
      <c r="H714" s="42">
        <v>3.0439814814814817E-3</v>
      </c>
      <c r="I714" s="136" t="s">
        <v>879</v>
      </c>
      <c r="J714" s="139" t="s">
        <v>636</v>
      </c>
      <c r="K714" s="43">
        <v>43168</v>
      </c>
      <c r="L714" s="44" t="s">
        <v>723</v>
      </c>
      <c r="M714" s="133" t="s">
        <v>641</v>
      </c>
      <c r="N714" s="46" t="s">
        <v>647</v>
      </c>
      <c r="O714" s="45">
        <v>2018</v>
      </c>
      <c r="P714" s="47"/>
      <c r="Q714" s="48"/>
      <c r="R714" s="48"/>
      <c r="S714" s="48"/>
      <c r="T714" s="49"/>
      <c r="U714" s="50"/>
      <c r="V714" s="51"/>
      <c r="W714" s="410"/>
    </row>
    <row r="715" spans="2:23">
      <c r="B715" s="36" t="s">
        <v>18</v>
      </c>
      <c r="C715" s="37" t="s">
        <v>876</v>
      </c>
      <c r="D715" s="38" t="s">
        <v>877</v>
      </c>
      <c r="E715" s="39" t="s">
        <v>641</v>
      </c>
      <c r="F715" s="40">
        <v>13</v>
      </c>
      <c r="G715" s="41" t="s">
        <v>891</v>
      </c>
      <c r="H715" s="42">
        <v>3.8078703703703703E-3</v>
      </c>
      <c r="I715" s="136" t="s">
        <v>879</v>
      </c>
      <c r="J715" s="139" t="s">
        <v>636</v>
      </c>
      <c r="K715" s="43">
        <v>43168</v>
      </c>
      <c r="L715" s="44" t="s">
        <v>723</v>
      </c>
      <c r="M715" s="133" t="s">
        <v>641</v>
      </c>
      <c r="N715" s="46" t="s">
        <v>647</v>
      </c>
      <c r="O715" s="45">
        <v>2018</v>
      </c>
      <c r="P715" s="47"/>
      <c r="Q715" s="48"/>
      <c r="R715" s="48"/>
      <c r="S715" s="48"/>
      <c r="T715" s="49"/>
      <c r="U715" s="50"/>
      <c r="V715" s="51"/>
      <c r="W715" s="410"/>
    </row>
    <row r="716" spans="2:23">
      <c r="B716" s="36" t="s">
        <v>18</v>
      </c>
      <c r="C716" s="37" t="s">
        <v>876</v>
      </c>
      <c r="D716" s="38" t="s">
        <v>877</v>
      </c>
      <c r="E716" s="39" t="s">
        <v>641</v>
      </c>
      <c r="F716" s="40">
        <v>14</v>
      </c>
      <c r="G716" s="41" t="s">
        <v>892</v>
      </c>
      <c r="H716" s="42">
        <v>2.8819444444444448E-3</v>
      </c>
      <c r="I716" s="136" t="s">
        <v>879</v>
      </c>
      <c r="J716" s="139" t="s">
        <v>636</v>
      </c>
      <c r="K716" s="43">
        <v>43168</v>
      </c>
      <c r="L716" s="44" t="s">
        <v>723</v>
      </c>
      <c r="M716" s="133" t="s">
        <v>641</v>
      </c>
      <c r="N716" s="46" t="s">
        <v>647</v>
      </c>
      <c r="O716" s="45">
        <v>2018</v>
      </c>
      <c r="P716" s="47"/>
      <c r="Q716" s="48"/>
      <c r="R716" s="48"/>
      <c r="S716" s="48"/>
      <c r="T716" s="49"/>
      <c r="U716" s="50"/>
      <c r="V716" s="51"/>
      <c r="W716" s="410"/>
    </row>
    <row r="717" spans="2:23">
      <c r="B717" s="36" t="s">
        <v>18</v>
      </c>
      <c r="C717" s="37" t="s">
        <v>876</v>
      </c>
      <c r="D717" s="38" t="s">
        <v>877</v>
      </c>
      <c r="E717" s="39" t="s">
        <v>641</v>
      </c>
      <c r="F717" s="40">
        <v>15</v>
      </c>
      <c r="G717" s="41" t="s">
        <v>893</v>
      </c>
      <c r="H717" s="42">
        <v>4.7685185185185192E-3</v>
      </c>
      <c r="I717" s="136" t="s">
        <v>879</v>
      </c>
      <c r="J717" s="139" t="s">
        <v>636</v>
      </c>
      <c r="K717" s="43">
        <v>43168</v>
      </c>
      <c r="L717" s="44" t="s">
        <v>723</v>
      </c>
      <c r="M717" s="133" t="s">
        <v>641</v>
      </c>
      <c r="N717" s="46" t="s">
        <v>647</v>
      </c>
      <c r="O717" s="45">
        <v>2018</v>
      </c>
      <c r="P717" s="47"/>
      <c r="Q717" s="48"/>
      <c r="R717" s="48"/>
      <c r="S717" s="48"/>
      <c r="T717" s="49"/>
      <c r="U717" s="50"/>
      <c r="V717" s="51"/>
      <c r="W717" s="410"/>
    </row>
    <row r="718" spans="2:23">
      <c r="B718" s="36" t="s">
        <v>18</v>
      </c>
      <c r="C718" s="37" t="s">
        <v>876</v>
      </c>
      <c r="D718" s="38" t="s">
        <v>877</v>
      </c>
      <c r="E718" s="39" t="s">
        <v>641</v>
      </c>
      <c r="F718" s="40">
        <v>16</v>
      </c>
      <c r="G718" s="41" t="s">
        <v>894</v>
      </c>
      <c r="H718" s="42">
        <v>3.7268518518518514E-3</v>
      </c>
      <c r="I718" s="136" t="s">
        <v>879</v>
      </c>
      <c r="J718" s="139" t="s">
        <v>636</v>
      </c>
      <c r="K718" s="43">
        <v>43168</v>
      </c>
      <c r="L718" s="44" t="s">
        <v>723</v>
      </c>
      <c r="M718" s="133" t="s">
        <v>641</v>
      </c>
      <c r="N718" s="46" t="s">
        <v>647</v>
      </c>
      <c r="O718" s="45">
        <v>2018</v>
      </c>
      <c r="P718" s="47"/>
      <c r="Q718" s="48"/>
      <c r="R718" s="48"/>
      <c r="S718" s="48"/>
      <c r="T718" s="49"/>
      <c r="U718" s="50"/>
      <c r="V718" s="51"/>
      <c r="W718" s="410"/>
    </row>
    <row r="719" spans="2:23">
      <c r="B719" s="36" t="s">
        <v>18</v>
      </c>
      <c r="C719" s="37" t="s">
        <v>876</v>
      </c>
      <c r="D719" s="38" t="s">
        <v>877</v>
      </c>
      <c r="E719" s="39" t="s">
        <v>641</v>
      </c>
      <c r="F719" s="40">
        <v>17</v>
      </c>
      <c r="G719" s="41" t="s">
        <v>895</v>
      </c>
      <c r="H719" s="42">
        <v>3.3101851851851851E-3</v>
      </c>
      <c r="I719" s="136" t="s">
        <v>879</v>
      </c>
      <c r="J719" s="139" t="s">
        <v>636</v>
      </c>
      <c r="K719" s="43">
        <v>43168</v>
      </c>
      <c r="L719" s="44" t="s">
        <v>723</v>
      </c>
      <c r="M719" s="133" t="s">
        <v>641</v>
      </c>
      <c r="N719" s="46" t="s">
        <v>647</v>
      </c>
      <c r="O719" s="45">
        <v>2018</v>
      </c>
      <c r="P719" s="47"/>
      <c r="Q719" s="48"/>
      <c r="R719" s="48"/>
      <c r="S719" s="48"/>
      <c r="T719" s="49"/>
      <c r="U719" s="50"/>
      <c r="V719" s="51"/>
      <c r="W719" s="410"/>
    </row>
    <row r="720" spans="2:23">
      <c r="B720" s="36" t="s">
        <v>18</v>
      </c>
      <c r="C720" s="37" t="s">
        <v>876</v>
      </c>
      <c r="D720" s="38" t="s">
        <v>877</v>
      </c>
      <c r="E720" s="39" t="s">
        <v>641</v>
      </c>
      <c r="F720" s="40">
        <v>18</v>
      </c>
      <c r="G720" s="41" t="s">
        <v>896</v>
      </c>
      <c r="H720" s="42">
        <v>2.9398148148148148E-3</v>
      </c>
      <c r="I720" s="136" t="s">
        <v>879</v>
      </c>
      <c r="J720" s="139" t="s">
        <v>636</v>
      </c>
      <c r="K720" s="43">
        <v>43168</v>
      </c>
      <c r="L720" s="44" t="s">
        <v>723</v>
      </c>
      <c r="M720" s="133" t="s">
        <v>641</v>
      </c>
      <c r="N720" s="46" t="s">
        <v>647</v>
      </c>
      <c r="O720" s="45">
        <v>2018</v>
      </c>
      <c r="P720" s="47"/>
      <c r="Q720" s="48"/>
      <c r="R720" s="48"/>
      <c r="S720" s="48"/>
      <c r="T720" s="49"/>
      <c r="U720" s="50"/>
      <c r="V720" s="51"/>
      <c r="W720" s="410"/>
    </row>
    <row r="721" spans="2:23">
      <c r="B721" s="36" t="s">
        <v>18</v>
      </c>
      <c r="C721" s="37" t="s">
        <v>876</v>
      </c>
      <c r="D721" s="38" t="s">
        <v>877</v>
      </c>
      <c r="E721" s="39" t="s">
        <v>641</v>
      </c>
      <c r="F721" s="40">
        <v>19</v>
      </c>
      <c r="G721" s="41" t="s">
        <v>897</v>
      </c>
      <c r="H721" s="42">
        <v>3.1597222222222222E-3</v>
      </c>
      <c r="I721" s="136" t="s">
        <v>879</v>
      </c>
      <c r="J721" s="139" t="s">
        <v>636</v>
      </c>
      <c r="K721" s="43">
        <v>43168</v>
      </c>
      <c r="L721" s="44" t="s">
        <v>723</v>
      </c>
      <c r="M721" s="133" t="s">
        <v>641</v>
      </c>
      <c r="N721" s="46" t="s">
        <v>647</v>
      </c>
      <c r="O721" s="45">
        <v>2018</v>
      </c>
      <c r="P721" s="47"/>
      <c r="Q721" s="48"/>
      <c r="R721" s="48"/>
      <c r="S721" s="48"/>
      <c r="T721" s="49"/>
      <c r="U721" s="50"/>
      <c r="V721" s="51"/>
      <c r="W721" s="410"/>
    </row>
    <row r="722" spans="2:23">
      <c r="B722" s="36" t="s">
        <v>18</v>
      </c>
      <c r="C722" s="37" t="s">
        <v>876</v>
      </c>
      <c r="D722" s="38" t="s">
        <v>877</v>
      </c>
      <c r="E722" s="39" t="s">
        <v>641</v>
      </c>
      <c r="F722" s="40">
        <v>20</v>
      </c>
      <c r="G722" s="41" t="s">
        <v>898</v>
      </c>
      <c r="H722" s="42">
        <v>3.2638888888888887E-3</v>
      </c>
      <c r="I722" s="136" t="s">
        <v>879</v>
      </c>
      <c r="J722" s="139" t="s">
        <v>636</v>
      </c>
      <c r="K722" s="43">
        <v>43168</v>
      </c>
      <c r="L722" s="44" t="s">
        <v>723</v>
      </c>
      <c r="M722" s="133" t="s">
        <v>641</v>
      </c>
      <c r="N722" s="46" t="s">
        <v>647</v>
      </c>
      <c r="O722" s="45">
        <v>2018</v>
      </c>
      <c r="P722" s="47"/>
      <c r="Q722" s="48"/>
      <c r="R722" s="48"/>
      <c r="S722" s="48"/>
      <c r="T722" s="49"/>
      <c r="U722" s="50"/>
      <c r="V722" s="51"/>
      <c r="W722" s="410"/>
    </row>
    <row r="723" spans="2:23">
      <c r="B723" s="36" t="s">
        <v>18</v>
      </c>
      <c r="C723" s="37" t="s">
        <v>876</v>
      </c>
      <c r="D723" s="38" t="s">
        <v>877</v>
      </c>
      <c r="E723" s="39" t="s">
        <v>641</v>
      </c>
      <c r="F723" s="40">
        <v>21</v>
      </c>
      <c r="G723" s="41" t="s">
        <v>899</v>
      </c>
      <c r="H723" s="42">
        <v>4.1666666666666666E-3</v>
      </c>
      <c r="I723" s="136" t="s">
        <v>879</v>
      </c>
      <c r="J723" s="139" t="s">
        <v>636</v>
      </c>
      <c r="K723" s="43">
        <v>43168</v>
      </c>
      <c r="L723" s="44" t="s">
        <v>723</v>
      </c>
      <c r="M723" s="133" t="s">
        <v>641</v>
      </c>
      <c r="N723" s="46" t="s">
        <v>647</v>
      </c>
      <c r="O723" s="45">
        <v>2018</v>
      </c>
      <c r="P723" s="47"/>
      <c r="Q723" s="48"/>
      <c r="R723" s="48"/>
      <c r="S723" s="48"/>
      <c r="T723" s="49"/>
      <c r="U723" s="50"/>
      <c r="V723" s="51"/>
      <c r="W723" s="410"/>
    </row>
    <row r="724" spans="2:23" ht="13.5" thickBot="1">
      <c r="B724" s="36" t="s">
        <v>18</v>
      </c>
      <c r="C724" s="37" t="s">
        <v>876</v>
      </c>
      <c r="D724" s="38" t="s">
        <v>877</v>
      </c>
      <c r="E724" s="39" t="s">
        <v>641</v>
      </c>
      <c r="F724" s="40">
        <v>22</v>
      </c>
      <c r="G724" s="41" t="s">
        <v>900</v>
      </c>
      <c r="H724" s="42">
        <v>4.0277777777777777E-3</v>
      </c>
      <c r="I724" s="136" t="s">
        <v>879</v>
      </c>
      <c r="J724" s="139" t="s">
        <v>636</v>
      </c>
      <c r="K724" s="43">
        <v>43168</v>
      </c>
      <c r="L724" s="44" t="s">
        <v>723</v>
      </c>
      <c r="M724" s="133" t="s">
        <v>641</v>
      </c>
      <c r="N724" s="46" t="s">
        <v>647</v>
      </c>
      <c r="O724" s="45">
        <v>2018</v>
      </c>
      <c r="P724" s="47"/>
      <c r="Q724" s="48"/>
      <c r="R724" s="48"/>
      <c r="S724" s="48"/>
      <c r="T724" s="49"/>
      <c r="U724" s="50"/>
      <c r="V724" s="51"/>
      <c r="W724" s="410"/>
    </row>
    <row r="725" spans="2:23" customFormat="1">
      <c r="B725" s="10"/>
      <c r="C725" s="10"/>
      <c r="D725" s="10"/>
      <c r="E725" s="10"/>
      <c r="F725" s="10"/>
      <c r="G725" s="10"/>
      <c r="H725" s="10"/>
      <c r="I725" s="10"/>
      <c r="J725" s="10"/>
      <c r="K725" s="10"/>
      <c r="L725" s="10"/>
      <c r="M725" s="10"/>
      <c r="N725" s="10"/>
      <c r="O725" s="10"/>
      <c r="P725" s="10"/>
      <c r="Q725" s="10"/>
      <c r="R725" s="10"/>
      <c r="S725" s="10"/>
      <c r="T725" s="10"/>
      <c r="U725" s="10"/>
      <c r="V725" s="10"/>
      <c r="W725" s="125" t="s">
        <v>1496</v>
      </c>
    </row>
    <row r="726" spans="2:23" customFormat="1" ht="26.25">
      <c r="B726" s="3"/>
      <c r="C726" s="3"/>
      <c r="D726" s="3"/>
      <c r="E726" s="388" t="s">
        <v>944</v>
      </c>
      <c r="F726" s="3"/>
      <c r="G726" s="3"/>
      <c r="H726" s="3"/>
      <c r="I726" s="3"/>
      <c r="J726" s="3"/>
      <c r="K726" s="3"/>
      <c r="L726" s="3"/>
      <c r="M726" s="3"/>
      <c r="N726" s="3"/>
      <c r="O726" s="3"/>
      <c r="P726" s="3"/>
      <c r="Q726" s="3"/>
      <c r="R726" s="3"/>
      <c r="S726" s="3"/>
      <c r="T726" s="3"/>
      <c r="U726" s="3"/>
      <c r="V726" s="3"/>
      <c r="W726" s="125" t="s">
        <v>1</v>
      </c>
    </row>
    <row r="727" spans="2:23" customFormat="1" ht="13.5" thickBot="1">
      <c r="B727" s="4"/>
      <c r="C727" s="4"/>
      <c r="D727" s="4"/>
      <c r="E727" s="4"/>
      <c r="F727" s="4"/>
      <c r="G727" s="4"/>
      <c r="H727" s="4"/>
      <c r="I727" s="4"/>
      <c r="J727" s="4"/>
      <c r="K727" s="4"/>
      <c r="L727" s="4"/>
      <c r="M727" s="4"/>
      <c r="N727" s="4"/>
      <c r="O727" s="4"/>
      <c r="P727" s="4"/>
      <c r="Q727" s="4"/>
      <c r="R727" s="4"/>
      <c r="S727" s="4"/>
      <c r="T727" s="4"/>
      <c r="U727" s="4"/>
      <c r="V727" s="4"/>
      <c r="W727" s="125" t="s">
        <v>1495</v>
      </c>
    </row>
    <row r="728" spans="2:23">
      <c r="B728" s="57" t="s">
        <v>18</v>
      </c>
      <c r="C728" s="58" t="s">
        <v>945</v>
      </c>
      <c r="D728" s="59" t="s">
        <v>946</v>
      </c>
      <c r="E728" s="60" t="s">
        <v>944</v>
      </c>
      <c r="F728" s="61">
        <v>1</v>
      </c>
      <c r="G728" s="62" t="s">
        <v>947</v>
      </c>
      <c r="H728" s="63">
        <v>2.6851851851851854E-3</v>
      </c>
      <c r="I728" s="137" t="s">
        <v>948</v>
      </c>
      <c r="J728" s="140" t="s">
        <v>46</v>
      </c>
      <c r="K728" s="64">
        <v>34978</v>
      </c>
      <c r="L728" s="65" t="s">
        <v>949</v>
      </c>
      <c r="M728" s="134" t="s">
        <v>944</v>
      </c>
      <c r="N728" s="67" t="s">
        <v>46</v>
      </c>
      <c r="O728" s="66">
        <v>1995</v>
      </c>
      <c r="P728" s="68">
        <f>SUM(Q728:T728)</f>
        <v>10</v>
      </c>
      <c r="Q728" s="69">
        <v>3</v>
      </c>
      <c r="R728" s="69">
        <v>3</v>
      </c>
      <c r="S728" s="69">
        <v>2</v>
      </c>
      <c r="T728" s="70">
        <v>2</v>
      </c>
      <c r="U728" s="71"/>
      <c r="V728" s="407"/>
      <c r="W728" s="410" t="s">
        <v>1497</v>
      </c>
    </row>
    <row r="729" spans="2:23">
      <c r="B729" s="36" t="s">
        <v>18</v>
      </c>
      <c r="C729" s="37" t="s">
        <v>945</v>
      </c>
      <c r="D729" s="38" t="s">
        <v>946</v>
      </c>
      <c r="E729" s="39" t="s">
        <v>944</v>
      </c>
      <c r="F729" s="40">
        <v>2</v>
      </c>
      <c r="G729" s="41" t="s">
        <v>904</v>
      </c>
      <c r="H729" s="42">
        <v>2.9398148148148148E-3</v>
      </c>
      <c r="I729" s="136" t="s">
        <v>948</v>
      </c>
      <c r="J729" s="139" t="s">
        <v>46</v>
      </c>
      <c r="K729" s="43">
        <v>34978</v>
      </c>
      <c r="L729" s="44" t="s">
        <v>949</v>
      </c>
      <c r="M729" s="133" t="s">
        <v>944</v>
      </c>
      <c r="N729" s="46" t="s">
        <v>46</v>
      </c>
      <c r="O729" s="45">
        <v>1995</v>
      </c>
      <c r="P729" s="47">
        <f t="shared" ref="P729:P798" si="19">SUM(Q729:T729)</f>
        <v>3</v>
      </c>
      <c r="Q729" s="48">
        <v>1</v>
      </c>
      <c r="R729" s="48">
        <v>1</v>
      </c>
      <c r="S729" s="48">
        <v>0</v>
      </c>
      <c r="T729" s="49">
        <v>1</v>
      </c>
      <c r="U729" s="50"/>
      <c r="V729" s="51"/>
      <c r="W729" s="410"/>
    </row>
    <row r="730" spans="2:23">
      <c r="B730" s="36" t="s">
        <v>18</v>
      </c>
      <c r="C730" s="37" t="s">
        <v>945</v>
      </c>
      <c r="D730" s="38" t="s">
        <v>946</v>
      </c>
      <c r="E730" s="39" t="s">
        <v>944</v>
      </c>
      <c r="F730" s="40">
        <v>3</v>
      </c>
      <c r="G730" s="41" t="s">
        <v>950</v>
      </c>
      <c r="H730" s="42">
        <v>2.7893518518518515E-3</v>
      </c>
      <c r="I730" s="136" t="s">
        <v>948</v>
      </c>
      <c r="J730" s="139" t="s">
        <v>46</v>
      </c>
      <c r="K730" s="43">
        <v>34978</v>
      </c>
      <c r="L730" s="44" t="s">
        <v>949</v>
      </c>
      <c r="M730" s="133" t="s">
        <v>944</v>
      </c>
      <c r="N730" s="46" t="s">
        <v>46</v>
      </c>
      <c r="O730" s="45">
        <v>1995</v>
      </c>
      <c r="P730" s="47">
        <f t="shared" si="19"/>
        <v>10</v>
      </c>
      <c r="Q730" s="48">
        <v>2</v>
      </c>
      <c r="R730" s="48">
        <v>3</v>
      </c>
      <c r="S730" s="48">
        <v>2</v>
      </c>
      <c r="T730" s="49">
        <v>3</v>
      </c>
      <c r="U730" s="50"/>
      <c r="V730" s="51"/>
      <c r="W730" s="410"/>
    </row>
    <row r="731" spans="2:23">
      <c r="B731" s="36" t="s">
        <v>18</v>
      </c>
      <c r="C731" s="37" t="s">
        <v>945</v>
      </c>
      <c r="D731" s="38" t="s">
        <v>946</v>
      </c>
      <c r="E731" s="39" t="s">
        <v>944</v>
      </c>
      <c r="F731" s="40">
        <v>4</v>
      </c>
      <c r="G731" s="41" t="s">
        <v>50</v>
      </c>
      <c r="H731" s="42">
        <v>2.8935185185185188E-3</v>
      </c>
      <c r="I731" s="136" t="s">
        <v>948</v>
      </c>
      <c r="J731" s="139" t="s">
        <v>46</v>
      </c>
      <c r="K731" s="43">
        <v>34978</v>
      </c>
      <c r="L731" s="44" t="s">
        <v>949</v>
      </c>
      <c r="M731" s="133" t="s">
        <v>944</v>
      </c>
      <c r="N731" s="46" t="s">
        <v>46</v>
      </c>
      <c r="O731" s="45">
        <v>1995</v>
      </c>
      <c r="P731" s="47">
        <f t="shared" si="19"/>
        <v>4</v>
      </c>
      <c r="Q731" s="48">
        <v>2</v>
      </c>
      <c r="R731" s="48">
        <v>1</v>
      </c>
      <c r="S731" s="48">
        <v>0</v>
      </c>
      <c r="T731" s="49">
        <v>1</v>
      </c>
      <c r="U731" s="50"/>
      <c r="V731" s="51"/>
      <c r="W731" s="410"/>
    </row>
    <row r="732" spans="2:23">
      <c r="B732" s="36" t="s">
        <v>18</v>
      </c>
      <c r="C732" s="37" t="s">
        <v>945</v>
      </c>
      <c r="D732" s="38" t="s">
        <v>946</v>
      </c>
      <c r="E732" s="39" t="s">
        <v>944</v>
      </c>
      <c r="F732" s="40">
        <v>5</v>
      </c>
      <c r="G732" s="41" t="s">
        <v>624</v>
      </c>
      <c r="H732" s="42">
        <v>2.7777777777777775E-3</v>
      </c>
      <c r="I732" s="136" t="s">
        <v>948</v>
      </c>
      <c r="J732" s="139" t="s">
        <v>46</v>
      </c>
      <c r="K732" s="43">
        <v>34978</v>
      </c>
      <c r="L732" s="44" t="s">
        <v>949</v>
      </c>
      <c r="M732" s="133" t="s">
        <v>944</v>
      </c>
      <c r="N732" s="46" t="s">
        <v>46</v>
      </c>
      <c r="O732" s="45">
        <v>1995</v>
      </c>
      <c r="P732" s="47">
        <f t="shared" si="19"/>
        <v>5</v>
      </c>
      <c r="Q732" s="48">
        <v>2</v>
      </c>
      <c r="R732" s="48">
        <v>1</v>
      </c>
      <c r="S732" s="48">
        <v>1</v>
      </c>
      <c r="T732" s="49">
        <v>1</v>
      </c>
      <c r="U732" s="50"/>
      <c r="V732" s="51"/>
      <c r="W732" s="410"/>
    </row>
    <row r="733" spans="2:23">
      <c r="B733" s="36" t="s">
        <v>18</v>
      </c>
      <c r="C733" s="37" t="s">
        <v>945</v>
      </c>
      <c r="D733" s="38" t="s">
        <v>946</v>
      </c>
      <c r="E733" s="39" t="s">
        <v>944</v>
      </c>
      <c r="F733" s="40">
        <v>6</v>
      </c>
      <c r="G733" s="41" t="s">
        <v>625</v>
      </c>
      <c r="H733" s="42">
        <v>2.6967592592592594E-3</v>
      </c>
      <c r="I733" s="136" t="s">
        <v>948</v>
      </c>
      <c r="J733" s="139" t="s">
        <v>46</v>
      </c>
      <c r="K733" s="43">
        <v>34978</v>
      </c>
      <c r="L733" s="44" t="s">
        <v>949</v>
      </c>
      <c r="M733" s="133" t="s">
        <v>944</v>
      </c>
      <c r="N733" s="46" t="s">
        <v>46</v>
      </c>
      <c r="O733" s="45">
        <v>1995</v>
      </c>
      <c r="P733" s="47">
        <f t="shared" si="19"/>
        <v>6</v>
      </c>
      <c r="Q733" s="48">
        <v>2</v>
      </c>
      <c r="R733" s="48">
        <v>2</v>
      </c>
      <c r="S733" s="48">
        <v>1</v>
      </c>
      <c r="T733" s="49">
        <v>1</v>
      </c>
      <c r="U733" s="50"/>
      <c r="V733" s="51"/>
      <c r="W733" s="410"/>
    </row>
    <row r="734" spans="2:23">
      <c r="B734" s="36" t="s">
        <v>18</v>
      </c>
      <c r="C734" s="37" t="s">
        <v>945</v>
      </c>
      <c r="D734" s="38" t="s">
        <v>946</v>
      </c>
      <c r="E734" s="39" t="s">
        <v>944</v>
      </c>
      <c r="F734" s="40">
        <v>7</v>
      </c>
      <c r="G734" s="41" t="s">
        <v>951</v>
      </c>
      <c r="H734" s="42">
        <v>2.3611111111111111E-3</v>
      </c>
      <c r="I734" s="136" t="s">
        <v>948</v>
      </c>
      <c r="J734" s="139" t="s">
        <v>46</v>
      </c>
      <c r="K734" s="43">
        <v>34978</v>
      </c>
      <c r="L734" s="44" t="s">
        <v>949</v>
      </c>
      <c r="M734" s="133" t="s">
        <v>944</v>
      </c>
      <c r="N734" s="46" t="s">
        <v>46</v>
      </c>
      <c r="O734" s="45">
        <v>1995</v>
      </c>
      <c r="P734" s="47">
        <f t="shared" si="19"/>
        <v>11</v>
      </c>
      <c r="Q734" s="48">
        <v>3</v>
      </c>
      <c r="R734" s="48">
        <v>3</v>
      </c>
      <c r="S734" s="48">
        <v>2</v>
      </c>
      <c r="T734" s="49">
        <v>3</v>
      </c>
      <c r="U734" s="50"/>
      <c r="V734" s="51"/>
      <c r="W734" s="410"/>
    </row>
    <row r="735" spans="2:23">
      <c r="B735" s="36" t="s">
        <v>18</v>
      </c>
      <c r="C735" s="37" t="s">
        <v>945</v>
      </c>
      <c r="D735" s="38" t="s">
        <v>946</v>
      </c>
      <c r="E735" s="39" t="s">
        <v>944</v>
      </c>
      <c r="F735" s="40">
        <v>8</v>
      </c>
      <c r="G735" s="41" t="s">
        <v>952</v>
      </c>
      <c r="H735" s="42">
        <v>2.3726851851851851E-3</v>
      </c>
      <c r="I735" s="136" t="s">
        <v>948</v>
      </c>
      <c r="J735" s="139" t="s">
        <v>46</v>
      </c>
      <c r="K735" s="43">
        <v>34978</v>
      </c>
      <c r="L735" s="44" t="s">
        <v>949</v>
      </c>
      <c r="M735" s="133" t="s">
        <v>944</v>
      </c>
      <c r="N735" s="46" t="s">
        <v>46</v>
      </c>
      <c r="O735" s="45">
        <v>1995</v>
      </c>
      <c r="P735" s="47">
        <f t="shared" si="19"/>
        <v>9</v>
      </c>
      <c r="Q735" s="48">
        <v>3</v>
      </c>
      <c r="R735" s="48">
        <v>2</v>
      </c>
      <c r="S735" s="48">
        <v>2</v>
      </c>
      <c r="T735" s="49">
        <v>2</v>
      </c>
      <c r="U735" s="50"/>
      <c r="V735" s="51"/>
      <c r="W735" s="410"/>
    </row>
    <row r="736" spans="2:23">
      <c r="B736" s="36" t="s">
        <v>18</v>
      </c>
      <c r="C736" s="37" t="s">
        <v>945</v>
      </c>
      <c r="D736" s="38" t="s">
        <v>946</v>
      </c>
      <c r="E736" s="39" t="s">
        <v>944</v>
      </c>
      <c r="F736" s="40">
        <v>9</v>
      </c>
      <c r="G736" s="41" t="s">
        <v>628</v>
      </c>
      <c r="H736" s="42">
        <v>1.6782407407407406E-3</v>
      </c>
      <c r="I736" s="136" t="s">
        <v>948</v>
      </c>
      <c r="J736" s="139" t="s">
        <v>46</v>
      </c>
      <c r="K736" s="43">
        <v>34978</v>
      </c>
      <c r="L736" s="44" t="s">
        <v>949</v>
      </c>
      <c r="M736" s="133" t="s">
        <v>944</v>
      </c>
      <c r="N736" s="46" t="s">
        <v>46</v>
      </c>
      <c r="O736" s="45">
        <v>1995</v>
      </c>
      <c r="P736" s="47">
        <f t="shared" si="19"/>
        <v>0</v>
      </c>
      <c r="Q736" s="48">
        <v>0</v>
      </c>
      <c r="R736" s="48">
        <v>0</v>
      </c>
      <c r="S736" s="48">
        <v>0</v>
      </c>
      <c r="T736" s="49">
        <v>0</v>
      </c>
      <c r="U736" s="50"/>
      <c r="V736" s="51"/>
      <c r="W736" s="410"/>
    </row>
    <row r="737" spans="2:23">
      <c r="B737" s="36" t="s">
        <v>18</v>
      </c>
      <c r="C737" s="37" t="s">
        <v>945</v>
      </c>
      <c r="D737" s="38" t="s">
        <v>946</v>
      </c>
      <c r="E737" s="39" t="s">
        <v>944</v>
      </c>
      <c r="F737" s="40">
        <v>10</v>
      </c>
      <c r="G737" s="41" t="s">
        <v>953</v>
      </c>
      <c r="H737" s="42">
        <v>2.6736111111111114E-3</v>
      </c>
      <c r="I737" s="136" t="s">
        <v>948</v>
      </c>
      <c r="J737" s="139" t="s">
        <v>46</v>
      </c>
      <c r="K737" s="43">
        <v>34978</v>
      </c>
      <c r="L737" s="44" t="s">
        <v>949</v>
      </c>
      <c r="M737" s="133" t="s">
        <v>944</v>
      </c>
      <c r="N737" s="46" t="s">
        <v>46</v>
      </c>
      <c r="O737" s="45">
        <v>1995</v>
      </c>
      <c r="P737" s="47">
        <f t="shared" si="19"/>
        <v>8</v>
      </c>
      <c r="Q737" s="48">
        <v>3</v>
      </c>
      <c r="R737" s="48">
        <v>2</v>
      </c>
      <c r="S737" s="48">
        <v>1</v>
      </c>
      <c r="T737" s="49">
        <v>2</v>
      </c>
      <c r="U737" s="50"/>
      <c r="V737" s="51"/>
      <c r="W737" s="410"/>
    </row>
    <row r="738" spans="2:23">
      <c r="B738" s="36" t="s">
        <v>18</v>
      </c>
      <c r="C738" s="37" t="s">
        <v>945</v>
      </c>
      <c r="D738" s="38" t="s">
        <v>946</v>
      </c>
      <c r="E738" s="39" t="s">
        <v>944</v>
      </c>
      <c r="F738" s="40">
        <v>11</v>
      </c>
      <c r="G738" s="41" t="s">
        <v>954</v>
      </c>
      <c r="H738" s="42">
        <v>2.5231481481481481E-3</v>
      </c>
      <c r="I738" s="136" t="s">
        <v>948</v>
      </c>
      <c r="J738" s="139" t="s">
        <v>46</v>
      </c>
      <c r="K738" s="43">
        <v>34978</v>
      </c>
      <c r="L738" s="44" t="s">
        <v>949</v>
      </c>
      <c r="M738" s="133" t="s">
        <v>944</v>
      </c>
      <c r="N738" s="46" t="s">
        <v>46</v>
      </c>
      <c r="O738" s="45">
        <v>1995</v>
      </c>
      <c r="P738" s="47">
        <f t="shared" si="19"/>
        <v>11</v>
      </c>
      <c r="Q738" s="48">
        <v>3</v>
      </c>
      <c r="R738" s="48">
        <v>3</v>
      </c>
      <c r="S738" s="48">
        <v>2</v>
      </c>
      <c r="T738" s="49">
        <v>3</v>
      </c>
      <c r="U738" s="50"/>
      <c r="V738" s="51"/>
      <c r="W738" s="410"/>
    </row>
    <row r="739" spans="2:23">
      <c r="B739" s="57" t="s">
        <v>18</v>
      </c>
      <c r="C739" s="58" t="s">
        <v>955</v>
      </c>
      <c r="D739" s="59" t="s">
        <v>956</v>
      </c>
      <c r="E739" s="60" t="s">
        <v>944</v>
      </c>
      <c r="F739" s="61">
        <v>1</v>
      </c>
      <c r="G739" s="62" t="s">
        <v>957</v>
      </c>
      <c r="H739" s="63">
        <v>4.409722222222222E-3</v>
      </c>
      <c r="I739" s="137" t="s">
        <v>631</v>
      </c>
      <c r="J739" s="140" t="s">
        <v>46</v>
      </c>
      <c r="K739" s="64">
        <v>35724</v>
      </c>
      <c r="L739" s="65" t="s">
        <v>958</v>
      </c>
      <c r="M739" s="134" t="s">
        <v>944</v>
      </c>
      <c r="N739" s="67"/>
      <c r="O739" s="66">
        <v>1997</v>
      </c>
      <c r="P739" s="68"/>
      <c r="Q739" s="69"/>
      <c r="R739" s="69"/>
      <c r="S739" s="69"/>
      <c r="T739" s="70"/>
      <c r="U739" s="71"/>
      <c r="V739" s="407"/>
      <c r="W739" s="410" t="s">
        <v>1497</v>
      </c>
    </row>
    <row r="740" spans="2:23">
      <c r="B740" s="36" t="s">
        <v>18</v>
      </c>
      <c r="C740" s="37" t="s">
        <v>955</v>
      </c>
      <c r="D740" s="38" t="s">
        <v>956</v>
      </c>
      <c r="E740" s="39" t="s">
        <v>944</v>
      </c>
      <c r="F740" s="40">
        <v>2</v>
      </c>
      <c r="G740" s="41" t="s">
        <v>959</v>
      </c>
      <c r="H740" s="42">
        <v>6.6087962962962966E-3</v>
      </c>
      <c r="I740" s="136" t="s">
        <v>631</v>
      </c>
      <c r="J740" s="139" t="s">
        <v>46</v>
      </c>
      <c r="K740" s="43">
        <v>35724</v>
      </c>
      <c r="L740" s="44" t="s">
        <v>958</v>
      </c>
      <c r="M740" s="133" t="s">
        <v>944</v>
      </c>
      <c r="N740" s="46"/>
      <c r="O740" s="45">
        <v>1997</v>
      </c>
      <c r="P740" s="47"/>
      <c r="Q740" s="48"/>
      <c r="R740" s="48"/>
      <c r="S740" s="48"/>
      <c r="T740" s="49"/>
      <c r="U740" s="50"/>
      <c r="V740" s="51"/>
      <c r="W740" s="410"/>
    </row>
    <row r="741" spans="2:23">
      <c r="B741" s="36" t="s">
        <v>18</v>
      </c>
      <c r="C741" s="37" t="s">
        <v>955</v>
      </c>
      <c r="D741" s="38" t="s">
        <v>956</v>
      </c>
      <c r="E741" s="39" t="s">
        <v>944</v>
      </c>
      <c r="F741" s="40">
        <v>3</v>
      </c>
      <c r="G741" s="41" t="s">
        <v>960</v>
      </c>
      <c r="H741" s="42">
        <v>2.6851851851851854E-3</v>
      </c>
      <c r="I741" s="136" t="s">
        <v>631</v>
      </c>
      <c r="J741" s="139" t="s">
        <v>46</v>
      </c>
      <c r="K741" s="43">
        <v>35724</v>
      </c>
      <c r="L741" s="44" t="s">
        <v>958</v>
      </c>
      <c r="M741" s="133" t="s">
        <v>944</v>
      </c>
      <c r="N741" s="46"/>
      <c r="O741" s="45">
        <v>1997</v>
      </c>
      <c r="P741" s="47"/>
      <c r="Q741" s="48"/>
      <c r="R741" s="48"/>
      <c r="S741" s="48"/>
      <c r="T741" s="49"/>
      <c r="U741" s="50"/>
      <c r="V741" s="51"/>
      <c r="W741" s="410"/>
    </row>
    <row r="742" spans="2:23">
      <c r="B742" s="36" t="s">
        <v>18</v>
      </c>
      <c r="C742" s="37" t="s">
        <v>955</v>
      </c>
      <c r="D742" s="38" t="s">
        <v>956</v>
      </c>
      <c r="E742" s="39" t="s">
        <v>944</v>
      </c>
      <c r="F742" s="40">
        <v>4</v>
      </c>
      <c r="G742" s="41" t="s">
        <v>961</v>
      </c>
      <c r="H742" s="42">
        <v>5.6481481481481478E-3</v>
      </c>
      <c r="I742" s="136" t="s">
        <v>631</v>
      </c>
      <c r="J742" s="139" t="s">
        <v>46</v>
      </c>
      <c r="K742" s="43">
        <v>35724</v>
      </c>
      <c r="L742" s="44" t="s">
        <v>958</v>
      </c>
      <c r="M742" s="133" t="s">
        <v>944</v>
      </c>
      <c r="N742" s="46"/>
      <c r="O742" s="45">
        <v>1997</v>
      </c>
      <c r="P742" s="47"/>
      <c r="Q742" s="48"/>
      <c r="R742" s="48"/>
      <c r="S742" s="48"/>
      <c r="T742" s="49"/>
      <c r="U742" s="50"/>
      <c r="V742" s="51"/>
      <c r="W742" s="410"/>
    </row>
    <row r="743" spans="2:23">
      <c r="B743" s="36" t="s">
        <v>18</v>
      </c>
      <c r="C743" s="37" t="s">
        <v>955</v>
      </c>
      <c r="D743" s="38" t="s">
        <v>956</v>
      </c>
      <c r="E743" s="39" t="s">
        <v>944</v>
      </c>
      <c r="F743" s="40">
        <v>5</v>
      </c>
      <c r="G743" s="41" t="s">
        <v>962</v>
      </c>
      <c r="H743" s="42">
        <v>4.0162037037037041E-3</v>
      </c>
      <c r="I743" s="136" t="s">
        <v>631</v>
      </c>
      <c r="J743" s="139" t="s">
        <v>46</v>
      </c>
      <c r="K743" s="43">
        <v>35724</v>
      </c>
      <c r="L743" s="44" t="s">
        <v>958</v>
      </c>
      <c r="M743" s="133" t="s">
        <v>944</v>
      </c>
      <c r="N743" s="46"/>
      <c r="O743" s="45">
        <v>1997</v>
      </c>
      <c r="P743" s="47"/>
      <c r="Q743" s="48"/>
      <c r="R743" s="48"/>
      <c r="S743" s="48"/>
      <c r="T743" s="49"/>
      <c r="U743" s="50"/>
      <c r="V743" s="51"/>
      <c r="W743" s="410"/>
    </row>
    <row r="744" spans="2:23">
      <c r="B744" s="36" t="s">
        <v>18</v>
      </c>
      <c r="C744" s="37" t="s">
        <v>955</v>
      </c>
      <c r="D744" s="38" t="s">
        <v>956</v>
      </c>
      <c r="E744" s="39" t="s">
        <v>944</v>
      </c>
      <c r="F744" s="40">
        <v>6</v>
      </c>
      <c r="G744" s="41" t="s">
        <v>963</v>
      </c>
      <c r="H744" s="42">
        <v>2.6851851851851854E-3</v>
      </c>
      <c r="I744" s="136" t="s">
        <v>631</v>
      </c>
      <c r="J744" s="139" t="s">
        <v>46</v>
      </c>
      <c r="K744" s="43">
        <v>35724</v>
      </c>
      <c r="L744" s="44" t="s">
        <v>958</v>
      </c>
      <c r="M744" s="133" t="s">
        <v>944</v>
      </c>
      <c r="N744" s="46"/>
      <c r="O744" s="45">
        <v>1997</v>
      </c>
      <c r="P744" s="47"/>
      <c r="Q744" s="48"/>
      <c r="R744" s="48"/>
      <c r="S744" s="48"/>
      <c r="T744" s="49"/>
      <c r="U744" s="50"/>
      <c r="V744" s="51"/>
      <c r="W744" s="410"/>
    </row>
    <row r="745" spans="2:23">
      <c r="B745" s="36" t="s">
        <v>18</v>
      </c>
      <c r="C745" s="37" t="s">
        <v>955</v>
      </c>
      <c r="D745" s="38" t="s">
        <v>956</v>
      </c>
      <c r="E745" s="39" t="s">
        <v>944</v>
      </c>
      <c r="F745" s="40">
        <v>7</v>
      </c>
      <c r="G745" s="41" t="s">
        <v>964</v>
      </c>
      <c r="H745" s="42">
        <v>5.1504629629629635E-3</v>
      </c>
      <c r="I745" s="136" t="s">
        <v>631</v>
      </c>
      <c r="J745" s="139" t="s">
        <v>46</v>
      </c>
      <c r="K745" s="43">
        <v>35724</v>
      </c>
      <c r="L745" s="44" t="s">
        <v>958</v>
      </c>
      <c r="M745" s="133" t="s">
        <v>944</v>
      </c>
      <c r="N745" s="46"/>
      <c r="O745" s="45">
        <v>1997</v>
      </c>
      <c r="P745" s="47"/>
      <c r="Q745" s="48"/>
      <c r="R745" s="48"/>
      <c r="S745" s="48"/>
      <c r="T745" s="49"/>
      <c r="U745" s="50"/>
      <c r="V745" s="51"/>
      <c r="W745" s="410"/>
    </row>
    <row r="746" spans="2:23">
      <c r="B746" s="36" t="s">
        <v>18</v>
      </c>
      <c r="C746" s="37" t="s">
        <v>955</v>
      </c>
      <c r="D746" s="38" t="s">
        <v>956</v>
      </c>
      <c r="E746" s="39" t="s">
        <v>944</v>
      </c>
      <c r="F746" s="40">
        <v>8</v>
      </c>
      <c r="G746" s="41" t="s">
        <v>965</v>
      </c>
      <c r="H746" s="42">
        <v>2.3726851851851851E-3</v>
      </c>
      <c r="I746" s="136" t="s">
        <v>631</v>
      </c>
      <c r="J746" s="139" t="s">
        <v>46</v>
      </c>
      <c r="K746" s="43">
        <v>35724</v>
      </c>
      <c r="L746" s="44" t="s">
        <v>958</v>
      </c>
      <c r="M746" s="133" t="s">
        <v>944</v>
      </c>
      <c r="N746" s="46"/>
      <c r="O746" s="45">
        <v>1997</v>
      </c>
      <c r="P746" s="47"/>
      <c r="Q746" s="48"/>
      <c r="R746" s="48"/>
      <c r="S746" s="48"/>
      <c r="T746" s="49"/>
      <c r="U746" s="50"/>
      <c r="V746" s="51"/>
      <c r="W746" s="410"/>
    </row>
    <row r="747" spans="2:23">
      <c r="B747" s="36" t="s">
        <v>18</v>
      </c>
      <c r="C747" s="37" t="s">
        <v>955</v>
      </c>
      <c r="D747" s="38" t="s">
        <v>956</v>
      </c>
      <c r="E747" s="39" t="s">
        <v>944</v>
      </c>
      <c r="F747" s="40">
        <v>9</v>
      </c>
      <c r="G747" s="41" t="s">
        <v>966</v>
      </c>
      <c r="H747" s="42">
        <v>4.2361111111111106E-3</v>
      </c>
      <c r="I747" s="136" t="s">
        <v>631</v>
      </c>
      <c r="J747" s="139" t="s">
        <v>46</v>
      </c>
      <c r="K747" s="43">
        <v>35724</v>
      </c>
      <c r="L747" s="44" t="s">
        <v>958</v>
      </c>
      <c r="M747" s="133" t="s">
        <v>944</v>
      </c>
      <c r="N747" s="46"/>
      <c r="O747" s="45">
        <v>1997</v>
      </c>
      <c r="P747" s="47"/>
      <c r="Q747" s="48"/>
      <c r="R747" s="48"/>
      <c r="S747" s="48"/>
      <c r="T747" s="49"/>
      <c r="U747" s="50"/>
      <c r="V747" s="51"/>
      <c r="W747" s="410"/>
    </row>
    <row r="748" spans="2:23">
      <c r="B748" s="36" t="s">
        <v>18</v>
      </c>
      <c r="C748" s="37" t="s">
        <v>955</v>
      </c>
      <c r="D748" s="38" t="s">
        <v>956</v>
      </c>
      <c r="E748" s="39" t="s">
        <v>944</v>
      </c>
      <c r="F748" s="40">
        <v>10</v>
      </c>
      <c r="G748" s="41" t="s">
        <v>967</v>
      </c>
      <c r="H748" s="42">
        <v>4.6412037037037038E-3</v>
      </c>
      <c r="I748" s="136" t="s">
        <v>631</v>
      </c>
      <c r="J748" s="139" t="s">
        <v>46</v>
      </c>
      <c r="K748" s="43">
        <v>35724</v>
      </c>
      <c r="L748" s="44" t="s">
        <v>958</v>
      </c>
      <c r="M748" s="133" t="s">
        <v>944</v>
      </c>
      <c r="N748" s="46"/>
      <c r="O748" s="45">
        <v>1997</v>
      </c>
      <c r="P748" s="47"/>
      <c r="Q748" s="48"/>
      <c r="R748" s="48"/>
      <c r="S748" s="48"/>
      <c r="T748" s="49"/>
      <c r="U748" s="50"/>
      <c r="V748" s="51"/>
      <c r="W748" s="410"/>
    </row>
    <row r="749" spans="2:23">
      <c r="B749" s="36" t="s">
        <v>18</v>
      </c>
      <c r="C749" s="37" t="s">
        <v>955</v>
      </c>
      <c r="D749" s="38" t="s">
        <v>956</v>
      </c>
      <c r="E749" s="39" t="s">
        <v>944</v>
      </c>
      <c r="F749" s="40">
        <v>11</v>
      </c>
      <c r="G749" s="41" t="s">
        <v>968</v>
      </c>
      <c r="H749" s="42">
        <v>3.2638888888888887E-3</v>
      </c>
      <c r="I749" s="136" t="s">
        <v>631</v>
      </c>
      <c r="J749" s="139" t="s">
        <v>46</v>
      </c>
      <c r="K749" s="43">
        <v>35724</v>
      </c>
      <c r="L749" s="44" t="s">
        <v>958</v>
      </c>
      <c r="M749" s="133" t="s">
        <v>944</v>
      </c>
      <c r="N749" s="46"/>
      <c r="O749" s="45">
        <v>1997</v>
      </c>
      <c r="P749" s="47"/>
      <c r="Q749" s="48"/>
      <c r="R749" s="48"/>
      <c r="S749" s="48"/>
      <c r="T749" s="49"/>
      <c r="U749" s="50"/>
      <c r="V749" s="51"/>
      <c r="W749" s="410"/>
    </row>
    <row r="750" spans="2:23">
      <c r="B750" s="36" t="s">
        <v>18</v>
      </c>
      <c r="C750" s="37" t="s">
        <v>955</v>
      </c>
      <c r="D750" s="38" t="s">
        <v>956</v>
      </c>
      <c r="E750" s="39" t="s">
        <v>944</v>
      </c>
      <c r="F750" s="40">
        <v>12</v>
      </c>
      <c r="G750" s="41" t="s">
        <v>969</v>
      </c>
      <c r="H750" s="42">
        <v>4.6064814814814805E-3</v>
      </c>
      <c r="I750" s="136" t="s">
        <v>631</v>
      </c>
      <c r="J750" s="139" t="s">
        <v>46</v>
      </c>
      <c r="K750" s="43">
        <v>35724</v>
      </c>
      <c r="L750" s="44" t="s">
        <v>958</v>
      </c>
      <c r="M750" s="133" t="s">
        <v>944</v>
      </c>
      <c r="N750" s="46"/>
      <c r="O750" s="45">
        <v>1997</v>
      </c>
      <c r="P750" s="47"/>
      <c r="Q750" s="48"/>
      <c r="R750" s="48"/>
      <c r="S750" s="48"/>
      <c r="T750" s="49"/>
      <c r="U750" s="50"/>
      <c r="V750" s="51"/>
      <c r="W750" s="410"/>
    </row>
    <row r="751" spans="2:23">
      <c r="B751" s="57" t="s">
        <v>18</v>
      </c>
      <c r="C751" s="58" t="s">
        <v>970</v>
      </c>
      <c r="D751" s="59" t="s">
        <v>971</v>
      </c>
      <c r="E751" s="60" t="s">
        <v>944</v>
      </c>
      <c r="F751" s="61">
        <v>1</v>
      </c>
      <c r="G751" s="62" t="s">
        <v>972</v>
      </c>
      <c r="H751" s="63">
        <v>3.0902777777777777E-3</v>
      </c>
      <c r="I751" s="137" t="s">
        <v>973</v>
      </c>
      <c r="J751" s="140" t="s">
        <v>46</v>
      </c>
      <c r="K751" s="64">
        <v>36655</v>
      </c>
      <c r="L751" s="65" t="s">
        <v>974</v>
      </c>
      <c r="M751" s="134" t="s">
        <v>944</v>
      </c>
      <c r="N751" s="67" t="s">
        <v>46</v>
      </c>
      <c r="O751" s="66">
        <v>2000</v>
      </c>
      <c r="P751" s="68">
        <f t="shared" si="19"/>
        <v>8</v>
      </c>
      <c r="Q751" s="69">
        <v>2</v>
      </c>
      <c r="R751" s="69">
        <v>2</v>
      </c>
      <c r="S751" s="69">
        <v>2</v>
      </c>
      <c r="T751" s="70">
        <v>2</v>
      </c>
      <c r="U751" s="71"/>
      <c r="V751" s="407"/>
      <c r="W751" s="410" t="s">
        <v>1497</v>
      </c>
    </row>
    <row r="752" spans="2:23">
      <c r="B752" s="36" t="s">
        <v>18</v>
      </c>
      <c r="C752" s="37" t="s">
        <v>970</v>
      </c>
      <c r="D752" s="38" t="s">
        <v>971</v>
      </c>
      <c r="E752" s="39" t="s">
        <v>944</v>
      </c>
      <c r="F752" s="40">
        <v>2</v>
      </c>
      <c r="G752" s="41" t="s">
        <v>447</v>
      </c>
      <c r="H752" s="42">
        <v>2.4305555555555556E-3</v>
      </c>
      <c r="I752" s="136" t="s">
        <v>973</v>
      </c>
      <c r="J752" s="139" t="s">
        <v>46</v>
      </c>
      <c r="K752" s="43">
        <v>36655</v>
      </c>
      <c r="L752" s="44" t="s">
        <v>974</v>
      </c>
      <c r="M752" s="133" t="s">
        <v>944</v>
      </c>
      <c r="N752" s="46" t="s">
        <v>46</v>
      </c>
      <c r="O752" s="45">
        <v>2000</v>
      </c>
      <c r="P752" s="47">
        <f t="shared" si="19"/>
        <v>10</v>
      </c>
      <c r="Q752" s="48">
        <v>3</v>
      </c>
      <c r="R752" s="48">
        <v>2</v>
      </c>
      <c r="S752" s="48">
        <v>3</v>
      </c>
      <c r="T752" s="49">
        <v>2</v>
      </c>
      <c r="U752" s="50"/>
      <c r="V752" s="51"/>
      <c r="W752" s="410"/>
    </row>
    <row r="753" spans="2:23">
      <c r="B753" s="36" t="s">
        <v>18</v>
      </c>
      <c r="C753" s="37" t="s">
        <v>970</v>
      </c>
      <c r="D753" s="38" t="s">
        <v>971</v>
      </c>
      <c r="E753" s="39" t="s">
        <v>944</v>
      </c>
      <c r="F753" s="40">
        <v>3</v>
      </c>
      <c r="G753" s="41" t="s">
        <v>975</v>
      </c>
      <c r="H753" s="42">
        <v>2.4421296296296296E-3</v>
      </c>
      <c r="I753" s="136" t="s">
        <v>973</v>
      </c>
      <c r="J753" s="139" t="s">
        <v>46</v>
      </c>
      <c r="K753" s="43">
        <v>36655</v>
      </c>
      <c r="L753" s="44" t="s">
        <v>974</v>
      </c>
      <c r="M753" s="133" t="s">
        <v>944</v>
      </c>
      <c r="N753" s="46" t="s">
        <v>46</v>
      </c>
      <c r="O753" s="45">
        <v>2000</v>
      </c>
      <c r="P753" s="47">
        <f t="shared" si="19"/>
        <v>3</v>
      </c>
      <c r="Q753" s="48">
        <v>2</v>
      </c>
      <c r="R753" s="48">
        <v>0</v>
      </c>
      <c r="S753" s="48">
        <v>0</v>
      </c>
      <c r="T753" s="49">
        <v>1</v>
      </c>
      <c r="U753" s="50"/>
      <c r="V753" s="51"/>
      <c r="W753" s="410"/>
    </row>
    <row r="754" spans="2:23">
      <c r="B754" s="36" t="s">
        <v>18</v>
      </c>
      <c r="C754" s="37" t="s">
        <v>970</v>
      </c>
      <c r="D754" s="38" t="s">
        <v>971</v>
      </c>
      <c r="E754" s="39" t="s">
        <v>944</v>
      </c>
      <c r="F754" s="40">
        <v>4</v>
      </c>
      <c r="G754" s="41" t="s">
        <v>976</v>
      </c>
      <c r="H754" s="42">
        <v>2.6851851851851854E-3</v>
      </c>
      <c r="I754" s="136" t="s">
        <v>973</v>
      </c>
      <c r="J754" s="139" t="s">
        <v>46</v>
      </c>
      <c r="K754" s="43">
        <v>36655</v>
      </c>
      <c r="L754" s="44" t="s">
        <v>974</v>
      </c>
      <c r="M754" s="133" t="s">
        <v>944</v>
      </c>
      <c r="N754" s="46" t="s">
        <v>46</v>
      </c>
      <c r="O754" s="45">
        <v>2000</v>
      </c>
      <c r="P754" s="47">
        <f t="shared" si="19"/>
        <v>12</v>
      </c>
      <c r="Q754" s="48">
        <v>3</v>
      </c>
      <c r="R754" s="48">
        <v>3</v>
      </c>
      <c r="S754" s="48">
        <v>3</v>
      </c>
      <c r="T754" s="49">
        <v>3</v>
      </c>
      <c r="U754" s="50"/>
      <c r="V754" s="51"/>
      <c r="W754" s="410"/>
    </row>
    <row r="755" spans="2:23">
      <c r="B755" s="36" t="s">
        <v>18</v>
      </c>
      <c r="C755" s="37" t="s">
        <v>970</v>
      </c>
      <c r="D755" s="38" t="s">
        <v>971</v>
      </c>
      <c r="E755" s="39" t="s">
        <v>944</v>
      </c>
      <c r="F755" s="40">
        <v>5</v>
      </c>
      <c r="G755" s="41" t="s">
        <v>977</v>
      </c>
      <c r="H755" s="42">
        <v>2.2222222222222222E-3</v>
      </c>
      <c r="I755" s="136" t="s">
        <v>973</v>
      </c>
      <c r="J755" s="139" t="s">
        <v>46</v>
      </c>
      <c r="K755" s="43">
        <v>36655</v>
      </c>
      <c r="L755" s="44" t="s">
        <v>974</v>
      </c>
      <c r="M755" s="133" t="s">
        <v>944</v>
      </c>
      <c r="N755" s="46" t="s">
        <v>46</v>
      </c>
      <c r="O755" s="45">
        <v>2000</v>
      </c>
      <c r="P755" s="47">
        <f t="shared" si="19"/>
        <v>6</v>
      </c>
      <c r="Q755" s="48">
        <v>2</v>
      </c>
      <c r="R755" s="48">
        <v>2</v>
      </c>
      <c r="S755" s="48">
        <v>1</v>
      </c>
      <c r="T755" s="49">
        <v>1</v>
      </c>
      <c r="U755" s="50"/>
      <c r="V755" s="51"/>
      <c r="W755" s="410"/>
    </row>
    <row r="756" spans="2:23">
      <c r="B756" s="36" t="s">
        <v>18</v>
      </c>
      <c r="C756" s="37" t="s">
        <v>970</v>
      </c>
      <c r="D756" s="38" t="s">
        <v>971</v>
      </c>
      <c r="E756" s="39" t="s">
        <v>944</v>
      </c>
      <c r="F756" s="40">
        <v>6</v>
      </c>
      <c r="G756" s="41" t="s">
        <v>978</v>
      </c>
      <c r="H756" s="42">
        <v>3.1365740740740742E-3</v>
      </c>
      <c r="I756" s="136" t="s">
        <v>973</v>
      </c>
      <c r="J756" s="139" t="s">
        <v>46</v>
      </c>
      <c r="K756" s="43">
        <v>36655</v>
      </c>
      <c r="L756" s="44" t="s">
        <v>974</v>
      </c>
      <c r="M756" s="133" t="s">
        <v>944</v>
      </c>
      <c r="N756" s="46" t="s">
        <v>46</v>
      </c>
      <c r="O756" s="45">
        <v>2000</v>
      </c>
      <c r="P756" s="47">
        <f t="shared" si="19"/>
        <v>7</v>
      </c>
      <c r="Q756" s="48">
        <v>2</v>
      </c>
      <c r="R756" s="48">
        <v>2</v>
      </c>
      <c r="S756" s="48">
        <v>1</v>
      </c>
      <c r="T756" s="49">
        <v>2</v>
      </c>
      <c r="U756" s="50"/>
      <c r="V756" s="51"/>
      <c r="W756" s="410"/>
    </row>
    <row r="757" spans="2:23">
      <c r="B757" s="36" t="s">
        <v>18</v>
      </c>
      <c r="C757" s="37" t="s">
        <v>970</v>
      </c>
      <c r="D757" s="38" t="s">
        <v>971</v>
      </c>
      <c r="E757" s="39" t="s">
        <v>944</v>
      </c>
      <c r="F757" s="40">
        <v>7</v>
      </c>
      <c r="G757" s="41" t="s">
        <v>979</v>
      </c>
      <c r="H757" s="42">
        <v>2.6620370370370374E-3</v>
      </c>
      <c r="I757" s="136" t="s">
        <v>973</v>
      </c>
      <c r="J757" s="139" t="s">
        <v>46</v>
      </c>
      <c r="K757" s="43">
        <v>36655</v>
      </c>
      <c r="L757" s="44" t="s">
        <v>974</v>
      </c>
      <c r="M757" s="133" t="s">
        <v>944</v>
      </c>
      <c r="N757" s="46" t="s">
        <v>46</v>
      </c>
      <c r="O757" s="45">
        <v>2000</v>
      </c>
      <c r="P757" s="47">
        <f t="shared" si="19"/>
        <v>12</v>
      </c>
      <c r="Q757" s="48">
        <v>3</v>
      </c>
      <c r="R757" s="48">
        <v>3</v>
      </c>
      <c r="S757" s="48">
        <v>3</v>
      </c>
      <c r="T757" s="49">
        <v>3</v>
      </c>
      <c r="U757" s="50"/>
      <c r="V757" s="51"/>
      <c r="W757" s="410"/>
    </row>
    <row r="758" spans="2:23">
      <c r="B758" s="36" t="s">
        <v>18</v>
      </c>
      <c r="C758" s="37" t="s">
        <v>970</v>
      </c>
      <c r="D758" s="38" t="s">
        <v>971</v>
      </c>
      <c r="E758" s="39" t="s">
        <v>944</v>
      </c>
      <c r="F758" s="40">
        <v>8</v>
      </c>
      <c r="G758" s="41" t="s">
        <v>466</v>
      </c>
      <c r="H758" s="42">
        <v>2.476851851851852E-3</v>
      </c>
      <c r="I758" s="136" t="s">
        <v>973</v>
      </c>
      <c r="J758" s="139" t="s">
        <v>46</v>
      </c>
      <c r="K758" s="43">
        <v>36655</v>
      </c>
      <c r="L758" s="44" t="s">
        <v>974</v>
      </c>
      <c r="M758" s="133" t="s">
        <v>944</v>
      </c>
      <c r="N758" s="46" t="s">
        <v>46</v>
      </c>
      <c r="O758" s="45">
        <v>2000</v>
      </c>
      <c r="P758" s="47">
        <f t="shared" si="19"/>
        <v>4</v>
      </c>
      <c r="Q758" s="48">
        <v>2</v>
      </c>
      <c r="R758" s="48">
        <v>1</v>
      </c>
      <c r="S758" s="48">
        <v>0</v>
      </c>
      <c r="T758" s="49">
        <v>1</v>
      </c>
      <c r="U758" s="50"/>
      <c r="V758" s="51"/>
      <c r="W758" s="410"/>
    </row>
    <row r="759" spans="2:23">
      <c r="B759" s="36" t="s">
        <v>18</v>
      </c>
      <c r="C759" s="37" t="s">
        <v>970</v>
      </c>
      <c r="D759" s="38" t="s">
        <v>971</v>
      </c>
      <c r="E759" s="39" t="s">
        <v>944</v>
      </c>
      <c r="F759" s="40">
        <v>9</v>
      </c>
      <c r="G759" s="41" t="s">
        <v>980</v>
      </c>
      <c r="H759" s="42">
        <v>2.2337962962962962E-3</v>
      </c>
      <c r="I759" s="136" t="s">
        <v>973</v>
      </c>
      <c r="J759" s="139" t="s">
        <v>46</v>
      </c>
      <c r="K759" s="43">
        <v>36655</v>
      </c>
      <c r="L759" s="44" t="s">
        <v>974</v>
      </c>
      <c r="M759" s="133" t="s">
        <v>944</v>
      </c>
      <c r="N759" s="46" t="s">
        <v>46</v>
      </c>
      <c r="O759" s="45">
        <v>2000</v>
      </c>
      <c r="P759" s="47">
        <f t="shared" si="19"/>
        <v>11</v>
      </c>
      <c r="Q759" s="48">
        <v>3</v>
      </c>
      <c r="R759" s="48">
        <v>3</v>
      </c>
      <c r="S759" s="48">
        <v>2</v>
      </c>
      <c r="T759" s="49">
        <v>3</v>
      </c>
      <c r="U759" s="50"/>
      <c r="V759" s="51"/>
      <c r="W759" s="410"/>
    </row>
    <row r="760" spans="2:23">
      <c r="B760" s="36" t="s">
        <v>18</v>
      </c>
      <c r="C760" s="37" t="s">
        <v>970</v>
      </c>
      <c r="D760" s="38" t="s">
        <v>971</v>
      </c>
      <c r="E760" s="39" t="s">
        <v>944</v>
      </c>
      <c r="F760" s="40">
        <v>10</v>
      </c>
      <c r="G760" s="41" t="s">
        <v>981</v>
      </c>
      <c r="H760" s="42">
        <v>2.4652777777777776E-3</v>
      </c>
      <c r="I760" s="136" t="s">
        <v>973</v>
      </c>
      <c r="J760" s="139" t="s">
        <v>46</v>
      </c>
      <c r="K760" s="43">
        <v>36655</v>
      </c>
      <c r="L760" s="44" t="s">
        <v>974</v>
      </c>
      <c r="M760" s="133" t="s">
        <v>944</v>
      </c>
      <c r="N760" s="46" t="s">
        <v>46</v>
      </c>
      <c r="O760" s="45">
        <v>2000</v>
      </c>
      <c r="P760" s="47">
        <f t="shared" si="19"/>
        <v>4</v>
      </c>
      <c r="Q760" s="48">
        <v>2</v>
      </c>
      <c r="R760" s="48">
        <v>1</v>
      </c>
      <c r="S760" s="48">
        <v>0</v>
      </c>
      <c r="T760" s="49">
        <v>1</v>
      </c>
      <c r="U760" s="50"/>
      <c r="V760" s="51"/>
      <c r="W760" s="410"/>
    </row>
    <row r="761" spans="2:23">
      <c r="B761" s="36" t="s">
        <v>18</v>
      </c>
      <c r="C761" s="37" t="s">
        <v>970</v>
      </c>
      <c r="D761" s="38" t="s">
        <v>971</v>
      </c>
      <c r="E761" s="39" t="s">
        <v>944</v>
      </c>
      <c r="F761" s="40">
        <v>11</v>
      </c>
      <c r="G761" s="41" t="s">
        <v>982</v>
      </c>
      <c r="H761" s="42">
        <v>2.7199074074074074E-3</v>
      </c>
      <c r="I761" s="136" t="s">
        <v>973</v>
      </c>
      <c r="J761" s="139" t="s">
        <v>46</v>
      </c>
      <c r="K761" s="43">
        <v>36655</v>
      </c>
      <c r="L761" s="44" t="s">
        <v>974</v>
      </c>
      <c r="M761" s="133" t="s">
        <v>944</v>
      </c>
      <c r="N761" s="46" t="s">
        <v>46</v>
      </c>
      <c r="O761" s="45">
        <v>2000</v>
      </c>
      <c r="P761" s="47">
        <f t="shared" si="19"/>
        <v>5</v>
      </c>
      <c r="Q761" s="48">
        <v>0</v>
      </c>
      <c r="R761" s="48">
        <v>1</v>
      </c>
      <c r="S761" s="48">
        <v>2</v>
      </c>
      <c r="T761" s="49">
        <v>2</v>
      </c>
      <c r="U761" s="50"/>
      <c r="V761" s="51"/>
      <c r="W761" s="410"/>
    </row>
    <row r="762" spans="2:23">
      <c r="B762" s="57" t="s">
        <v>18</v>
      </c>
      <c r="C762" s="58" t="s">
        <v>983</v>
      </c>
      <c r="D762" s="59" t="s">
        <v>984</v>
      </c>
      <c r="E762" s="60" t="s">
        <v>944</v>
      </c>
      <c r="F762" s="61">
        <v>1</v>
      </c>
      <c r="G762" s="62" t="s">
        <v>985</v>
      </c>
      <c r="H762" s="63">
        <v>2.5694444444444445E-3</v>
      </c>
      <c r="I762" s="137" t="s">
        <v>986</v>
      </c>
      <c r="J762" s="140" t="s">
        <v>19</v>
      </c>
      <c r="K762" s="64">
        <v>37208</v>
      </c>
      <c r="L762" s="65" t="s">
        <v>987</v>
      </c>
      <c r="M762" s="134" t="s">
        <v>944</v>
      </c>
      <c r="N762" s="67" t="s">
        <v>46</v>
      </c>
      <c r="O762" s="66">
        <v>2001</v>
      </c>
      <c r="P762" s="68">
        <f t="shared" si="19"/>
        <v>8</v>
      </c>
      <c r="Q762" s="69">
        <v>2</v>
      </c>
      <c r="R762" s="69">
        <v>2</v>
      </c>
      <c r="S762" s="69">
        <v>2</v>
      </c>
      <c r="T762" s="70">
        <v>2</v>
      </c>
      <c r="U762" s="71"/>
      <c r="V762" s="407"/>
      <c r="W762" s="410" t="s">
        <v>1497</v>
      </c>
    </row>
    <row r="763" spans="2:23">
      <c r="B763" s="36" t="s">
        <v>18</v>
      </c>
      <c r="C763" s="37" t="s">
        <v>983</v>
      </c>
      <c r="D763" s="38" t="s">
        <v>984</v>
      </c>
      <c r="E763" s="39" t="s">
        <v>944</v>
      </c>
      <c r="F763" s="40">
        <v>2</v>
      </c>
      <c r="G763" s="41" t="s">
        <v>988</v>
      </c>
      <c r="H763" s="42">
        <v>2.5925925925925925E-3</v>
      </c>
      <c r="I763" s="136" t="s">
        <v>986</v>
      </c>
      <c r="J763" s="139" t="s">
        <v>19</v>
      </c>
      <c r="K763" s="43">
        <v>37208</v>
      </c>
      <c r="L763" s="44" t="s">
        <v>987</v>
      </c>
      <c r="M763" s="133" t="s">
        <v>944</v>
      </c>
      <c r="N763" s="46" t="s">
        <v>46</v>
      </c>
      <c r="O763" s="45">
        <v>2001</v>
      </c>
      <c r="P763" s="47">
        <f t="shared" si="19"/>
        <v>5</v>
      </c>
      <c r="Q763" s="48">
        <v>2</v>
      </c>
      <c r="R763" s="48">
        <v>2</v>
      </c>
      <c r="S763" s="48">
        <v>0</v>
      </c>
      <c r="T763" s="49">
        <v>1</v>
      </c>
      <c r="U763" s="50"/>
      <c r="V763" s="51"/>
      <c r="W763" s="410"/>
    </row>
    <row r="764" spans="2:23">
      <c r="B764" s="36" t="s">
        <v>18</v>
      </c>
      <c r="C764" s="37" t="s">
        <v>983</v>
      </c>
      <c r="D764" s="38" t="s">
        <v>984</v>
      </c>
      <c r="E764" s="39" t="s">
        <v>944</v>
      </c>
      <c r="F764" s="40">
        <v>3</v>
      </c>
      <c r="G764" s="41" t="s">
        <v>989</v>
      </c>
      <c r="H764" s="42">
        <v>2.2685185185185182E-3</v>
      </c>
      <c r="I764" s="136" t="s">
        <v>986</v>
      </c>
      <c r="J764" s="139" t="s">
        <v>19</v>
      </c>
      <c r="K764" s="43">
        <v>37208</v>
      </c>
      <c r="L764" s="44" t="s">
        <v>987</v>
      </c>
      <c r="M764" s="133" t="s">
        <v>944</v>
      </c>
      <c r="N764" s="46" t="s">
        <v>46</v>
      </c>
      <c r="O764" s="45">
        <v>2001</v>
      </c>
      <c r="P764" s="47">
        <f t="shared" si="19"/>
        <v>13</v>
      </c>
      <c r="Q764" s="48">
        <v>3</v>
      </c>
      <c r="R764" s="48">
        <v>4</v>
      </c>
      <c r="S764" s="48">
        <v>3</v>
      </c>
      <c r="T764" s="49">
        <v>3</v>
      </c>
      <c r="U764" s="50"/>
      <c r="V764" s="51"/>
      <c r="W764" s="410"/>
    </row>
    <row r="765" spans="2:23">
      <c r="B765" s="36" t="s">
        <v>18</v>
      </c>
      <c r="C765" s="37" t="s">
        <v>983</v>
      </c>
      <c r="D765" s="38" t="s">
        <v>984</v>
      </c>
      <c r="E765" s="39" t="s">
        <v>944</v>
      </c>
      <c r="F765" s="40">
        <v>4</v>
      </c>
      <c r="G765" s="41" t="s">
        <v>990</v>
      </c>
      <c r="H765" s="42">
        <v>2.5347222222222221E-3</v>
      </c>
      <c r="I765" s="136" t="s">
        <v>986</v>
      </c>
      <c r="J765" s="139" t="s">
        <v>19</v>
      </c>
      <c r="K765" s="43">
        <v>37208</v>
      </c>
      <c r="L765" s="44" t="s">
        <v>987</v>
      </c>
      <c r="M765" s="133" t="s">
        <v>944</v>
      </c>
      <c r="N765" s="46" t="s">
        <v>46</v>
      </c>
      <c r="O765" s="45">
        <v>2001</v>
      </c>
      <c r="P765" s="47">
        <f t="shared" si="19"/>
        <v>9</v>
      </c>
      <c r="Q765" s="48">
        <v>3</v>
      </c>
      <c r="R765" s="48">
        <v>2</v>
      </c>
      <c r="S765" s="48">
        <v>2</v>
      </c>
      <c r="T765" s="49">
        <v>2</v>
      </c>
      <c r="U765" s="50"/>
      <c r="V765" s="51"/>
      <c r="W765" s="410"/>
    </row>
    <row r="766" spans="2:23">
      <c r="B766" s="36" t="s">
        <v>18</v>
      </c>
      <c r="C766" s="37" t="s">
        <v>983</v>
      </c>
      <c r="D766" s="38" t="s">
        <v>984</v>
      </c>
      <c r="E766" s="39" t="s">
        <v>944</v>
      </c>
      <c r="F766" s="40">
        <v>5</v>
      </c>
      <c r="G766" s="41" t="s">
        <v>114</v>
      </c>
      <c r="H766" s="42">
        <v>2.5694444444444445E-3</v>
      </c>
      <c r="I766" s="136" t="s">
        <v>986</v>
      </c>
      <c r="J766" s="139" t="s">
        <v>19</v>
      </c>
      <c r="K766" s="43">
        <v>37208</v>
      </c>
      <c r="L766" s="44" t="s">
        <v>987</v>
      </c>
      <c r="M766" s="133" t="s">
        <v>944</v>
      </c>
      <c r="N766" s="46" t="s">
        <v>46</v>
      </c>
      <c r="O766" s="45">
        <v>2001</v>
      </c>
      <c r="P766" s="47">
        <f t="shared" si="19"/>
        <v>3</v>
      </c>
      <c r="Q766" s="48">
        <v>1</v>
      </c>
      <c r="R766" s="48">
        <v>1</v>
      </c>
      <c r="S766" s="48">
        <v>0</v>
      </c>
      <c r="T766" s="49">
        <v>1</v>
      </c>
      <c r="U766" s="50"/>
      <c r="V766" s="51"/>
      <c r="W766" s="410"/>
    </row>
    <row r="767" spans="2:23">
      <c r="B767" s="36" t="s">
        <v>18</v>
      </c>
      <c r="C767" s="37" t="s">
        <v>983</v>
      </c>
      <c r="D767" s="38" t="s">
        <v>984</v>
      </c>
      <c r="E767" s="39" t="s">
        <v>944</v>
      </c>
      <c r="F767" s="40">
        <v>6</v>
      </c>
      <c r="G767" s="41" t="s">
        <v>991</v>
      </c>
      <c r="H767" s="42">
        <v>2.9282407407407408E-3</v>
      </c>
      <c r="I767" s="136" t="s">
        <v>986</v>
      </c>
      <c r="J767" s="139" t="s">
        <v>19</v>
      </c>
      <c r="K767" s="43">
        <v>37208</v>
      </c>
      <c r="L767" s="44" t="s">
        <v>987</v>
      </c>
      <c r="M767" s="133" t="s">
        <v>944</v>
      </c>
      <c r="N767" s="46" t="s">
        <v>46</v>
      </c>
      <c r="O767" s="45">
        <v>2001</v>
      </c>
      <c r="P767" s="47">
        <f t="shared" si="19"/>
        <v>9</v>
      </c>
      <c r="Q767" s="48">
        <v>3</v>
      </c>
      <c r="R767" s="48">
        <v>2</v>
      </c>
      <c r="S767" s="48">
        <v>2</v>
      </c>
      <c r="T767" s="49">
        <v>2</v>
      </c>
      <c r="U767" s="50"/>
      <c r="V767" s="51"/>
      <c r="W767" s="410"/>
    </row>
    <row r="768" spans="2:23">
      <c r="B768" s="36" t="s">
        <v>18</v>
      </c>
      <c r="C768" s="37" t="s">
        <v>983</v>
      </c>
      <c r="D768" s="38" t="s">
        <v>984</v>
      </c>
      <c r="E768" s="39" t="s">
        <v>944</v>
      </c>
      <c r="F768" s="40">
        <v>7</v>
      </c>
      <c r="G768" s="41" t="s">
        <v>176</v>
      </c>
      <c r="H768" s="42">
        <v>2.6620370370370374E-3</v>
      </c>
      <c r="I768" s="136" t="s">
        <v>986</v>
      </c>
      <c r="J768" s="139" t="s">
        <v>19</v>
      </c>
      <c r="K768" s="43">
        <v>37208</v>
      </c>
      <c r="L768" s="44" t="s">
        <v>987</v>
      </c>
      <c r="M768" s="133" t="s">
        <v>944</v>
      </c>
      <c r="N768" s="46" t="s">
        <v>46</v>
      </c>
      <c r="O768" s="45">
        <v>2001</v>
      </c>
      <c r="P768" s="47">
        <f t="shared" si="19"/>
        <v>10</v>
      </c>
      <c r="Q768" s="48">
        <v>3</v>
      </c>
      <c r="R768" s="48">
        <v>3</v>
      </c>
      <c r="S768" s="48">
        <v>2</v>
      </c>
      <c r="T768" s="49">
        <v>2</v>
      </c>
      <c r="U768" s="50"/>
      <c r="V768" s="51"/>
      <c r="W768" s="410"/>
    </row>
    <row r="769" spans="2:23">
      <c r="B769" s="36" t="s">
        <v>18</v>
      </c>
      <c r="C769" s="37" t="s">
        <v>983</v>
      </c>
      <c r="D769" s="38" t="s">
        <v>984</v>
      </c>
      <c r="E769" s="39" t="s">
        <v>944</v>
      </c>
      <c r="F769" s="40">
        <v>8</v>
      </c>
      <c r="G769" s="41" t="s">
        <v>992</v>
      </c>
      <c r="H769" s="42">
        <v>2.1527777777777782E-3</v>
      </c>
      <c r="I769" s="136" t="s">
        <v>986</v>
      </c>
      <c r="J769" s="139" t="s">
        <v>19</v>
      </c>
      <c r="K769" s="43">
        <v>37208</v>
      </c>
      <c r="L769" s="44" t="s">
        <v>987</v>
      </c>
      <c r="M769" s="133" t="s">
        <v>944</v>
      </c>
      <c r="N769" s="46" t="s">
        <v>46</v>
      </c>
      <c r="O769" s="45">
        <v>2001</v>
      </c>
      <c r="P769" s="47">
        <f t="shared" si="19"/>
        <v>12</v>
      </c>
      <c r="Q769" s="48">
        <v>3</v>
      </c>
      <c r="R769" s="48">
        <v>3</v>
      </c>
      <c r="S769" s="48">
        <v>3</v>
      </c>
      <c r="T769" s="49">
        <v>3</v>
      </c>
      <c r="U769" s="50"/>
      <c r="V769" s="51"/>
      <c r="W769" s="410"/>
    </row>
    <row r="770" spans="2:23">
      <c r="B770" s="36" t="s">
        <v>18</v>
      </c>
      <c r="C770" s="37" t="s">
        <v>983</v>
      </c>
      <c r="D770" s="38" t="s">
        <v>984</v>
      </c>
      <c r="E770" s="39" t="s">
        <v>944</v>
      </c>
      <c r="F770" s="40">
        <v>9</v>
      </c>
      <c r="G770" s="41" t="s">
        <v>993</v>
      </c>
      <c r="H770" s="42">
        <v>2.8472222222222219E-3</v>
      </c>
      <c r="I770" s="136" t="s">
        <v>986</v>
      </c>
      <c r="J770" s="139" t="s">
        <v>19</v>
      </c>
      <c r="K770" s="43">
        <v>37208</v>
      </c>
      <c r="L770" s="44" t="s">
        <v>987</v>
      </c>
      <c r="M770" s="133" t="s">
        <v>944</v>
      </c>
      <c r="N770" s="46" t="s">
        <v>46</v>
      </c>
      <c r="O770" s="45">
        <v>2001</v>
      </c>
      <c r="P770" s="47">
        <f t="shared" si="19"/>
        <v>9</v>
      </c>
      <c r="Q770" s="48">
        <v>3</v>
      </c>
      <c r="R770" s="48">
        <v>2</v>
      </c>
      <c r="S770" s="48">
        <v>2</v>
      </c>
      <c r="T770" s="49">
        <v>2</v>
      </c>
      <c r="U770" s="50"/>
      <c r="V770" s="51"/>
      <c r="W770" s="410"/>
    </row>
    <row r="771" spans="2:23">
      <c r="B771" s="36" t="s">
        <v>18</v>
      </c>
      <c r="C771" s="37" t="s">
        <v>983</v>
      </c>
      <c r="D771" s="38" t="s">
        <v>984</v>
      </c>
      <c r="E771" s="39" t="s">
        <v>944</v>
      </c>
      <c r="F771" s="40">
        <v>10</v>
      </c>
      <c r="G771" s="41" t="s">
        <v>994</v>
      </c>
      <c r="H771" s="42">
        <v>3.3217592592592591E-3</v>
      </c>
      <c r="I771" s="136" t="s">
        <v>986</v>
      </c>
      <c r="J771" s="139" t="s">
        <v>19</v>
      </c>
      <c r="K771" s="43">
        <v>37208</v>
      </c>
      <c r="L771" s="44" t="s">
        <v>987</v>
      </c>
      <c r="M771" s="133" t="s">
        <v>944</v>
      </c>
      <c r="N771" s="46" t="s">
        <v>46</v>
      </c>
      <c r="O771" s="45">
        <v>2001</v>
      </c>
      <c r="P771" s="47">
        <f t="shared" si="19"/>
        <v>5</v>
      </c>
      <c r="Q771" s="48">
        <v>2</v>
      </c>
      <c r="R771" s="48">
        <v>1</v>
      </c>
      <c r="S771" s="48">
        <v>1</v>
      </c>
      <c r="T771" s="49">
        <v>1</v>
      </c>
      <c r="U771" s="50"/>
      <c r="V771" s="51"/>
      <c r="W771" s="410"/>
    </row>
    <row r="772" spans="2:23">
      <c r="B772" s="36" t="s">
        <v>18</v>
      </c>
      <c r="C772" s="37" t="s">
        <v>983</v>
      </c>
      <c r="D772" s="38" t="s">
        <v>984</v>
      </c>
      <c r="E772" s="39" t="s">
        <v>944</v>
      </c>
      <c r="F772" s="40">
        <v>11</v>
      </c>
      <c r="G772" s="41" t="s">
        <v>995</v>
      </c>
      <c r="H772" s="42">
        <v>2.7314814814814814E-3</v>
      </c>
      <c r="I772" s="136" t="s">
        <v>986</v>
      </c>
      <c r="J772" s="139" t="s">
        <v>19</v>
      </c>
      <c r="K772" s="43">
        <v>37208</v>
      </c>
      <c r="L772" s="44" t="s">
        <v>987</v>
      </c>
      <c r="M772" s="133" t="s">
        <v>944</v>
      </c>
      <c r="N772" s="46" t="s">
        <v>46</v>
      </c>
      <c r="O772" s="45">
        <v>2001</v>
      </c>
      <c r="P772" s="47">
        <f t="shared" si="19"/>
        <v>6</v>
      </c>
      <c r="Q772" s="48">
        <v>1</v>
      </c>
      <c r="R772" s="48">
        <v>1</v>
      </c>
      <c r="S772" s="48">
        <v>2</v>
      </c>
      <c r="T772" s="49">
        <v>2</v>
      </c>
      <c r="U772" s="50"/>
      <c r="V772" s="51"/>
      <c r="W772" s="410"/>
    </row>
    <row r="773" spans="2:23">
      <c r="B773" s="36" t="s">
        <v>18</v>
      </c>
      <c r="C773" s="37" t="s">
        <v>983</v>
      </c>
      <c r="D773" s="38" t="s">
        <v>984</v>
      </c>
      <c r="E773" s="39" t="s">
        <v>944</v>
      </c>
      <c r="F773" s="40">
        <v>12</v>
      </c>
      <c r="G773" s="41" t="s">
        <v>996</v>
      </c>
      <c r="H773" s="42">
        <v>2.2453703703703702E-3</v>
      </c>
      <c r="I773" s="136" t="s">
        <v>986</v>
      </c>
      <c r="J773" s="139" t="s">
        <v>19</v>
      </c>
      <c r="K773" s="43">
        <v>37208</v>
      </c>
      <c r="L773" s="44" t="s">
        <v>987</v>
      </c>
      <c r="M773" s="133" t="s">
        <v>944</v>
      </c>
      <c r="N773" s="46" t="s">
        <v>46</v>
      </c>
      <c r="O773" s="45">
        <v>2001</v>
      </c>
      <c r="P773" s="47">
        <f t="shared" si="19"/>
        <v>13</v>
      </c>
      <c r="Q773" s="48">
        <v>3</v>
      </c>
      <c r="R773" s="48">
        <v>4</v>
      </c>
      <c r="S773" s="48">
        <v>3</v>
      </c>
      <c r="T773" s="49">
        <v>3</v>
      </c>
      <c r="U773" s="50"/>
      <c r="V773" s="51"/>
      <c r="W773" s="410"/>
    </row>
    <row r="774" spans="2:23">
      <c r="B774" s="36" t="s">
        <v>18</v>
      </c>
      <c r="C774" s="37" t="s">
        <v>983</v>
      </c>
      <c r="D774" s="38" t="s">
        <v>984</v>
      </c>
      <c r="E774" s="39" t="s">
        <v>944</v>
      </c>
      <c r="F774" s="40">
        <v>13</v>
      </c>
      <c r="G774" s="41" t="s">
        <v>997</v>
      </c>
      <c r="H774" s="42">
        <v>2.5810185185185185E-3</v>
      </c>
      <c r="I774" s="136" t="s">
        <v>986</v>
      </c>
      <c r="J774" s="139" t="s">
        <v>19</v>
      </c>
      <c r="K774" s="43">
        <v>37208</v>
      </c>
      <c r="L774" s="44" t="s">
        <v>987</v>
      </c>
      <c r="M774" s="133" t="s">
        <v>944</v>
      </c>
      <c r="N774" s="46" t="s">
        <v>46</v>
      </c>
      <c r="O774" s="45">
        <v>2001</v>
      </c>
      <c r="P774" s="47">
        <f t="shared" si="19"/>
        <v>8</v>
      </c>
      <c r="Q774" s="48">
        <v>2</v>
      </c>
      <c r="R774" s="48">
        <v>2</v>
      </c>
      <c r="S774" s="48">
        <v>2</v>
      </c>
      <c r="T774" s="49">
        <v>2</v>
      </c>
      <c r="U774" s="50"/>
      <c r="V774" s="51"/>
      <c r="W774" s="410"/>
    </row>
    <row r="775" spans="2:23">
      <c r="B775" s="57" t="s">
        <v>18</v>
      </c>
      <c r="C775" s="58" t="s">
        <v>998</v>
      </c>
      <c r="D775" s="59" t="s">
        <v>999</v>
      </c>
      <c r="E775" s="60" t="s">
        <v>944</v>
      </c>
      <c r="F775" s="61">
        <v>1</v>
      </c>
      <c r="G775" s="62" t="s">
        <v>1000</v>
      </c>
      <c r="H775" s="63">
        <v>3.0208333333333333E-3</v>
      </c>
      <c r="I775" s="137" t="s">
        <v>1001</v>
      </c>
      <c r="J775" s="140" t="s">
        <v>46</v>
      </c>
      <c r="K775" s="64">
        <v>38506</v>
      </c>
      <c r="L775" s="65" t="s">
        <v>1002</v>
      </c>
      <c r="M775" s="134" t="s">
        <v>944</v>
      </c>
      <c r="N775" s="67" t="s">
        <v>19</v>
      </c>
      <c r="O775" s="66">
        <v>2005</v>
      </c>
      <c r="P775" s="68">
        <f t="shared" si="19"/>
        <v>4</v>
      </c>
      <c r="Q775" s="69">
        <v>2</v>
      </c>
      <c r="R775" s="69">
        <v>1</v>
      </c>
      <c r="S775" s="69">
        <v>0</v>
      </c>
      <c r="T775" s="70">
        <v>1</v>
      </c>
      <c r="U775" s="71"/>
      <c r="V775" s="407"/>
      <c r="W775" s="410" t="s">
        <v>1497</v>
      </c>
    </row>
    <row r="776" spans="2:23">
      <c r="B776" s="36" t="s">
        <v>18</v>
      </c>
      <c r="C776" s="37" t="s">
        <v>998</v>
      </c>
      <c r="D776" s="38" t="s">
        <v>999</v>
      </c>
      <c r="E776" s="39" t="s">
        <v>944</v>
      </c>
      <c r="F776" s="40">
        <v>2</v>
      </c>
      <c r="G776" s="41" t="s">
        <v>1003</v>
      </c>
      <c r="H776" s="42">
        <v>2.3032407407407402E-3</v>
      </c>
      <c r="I776" s="136" t="s">
        <v>1001</v>
      </c>
      <c r="J776" s="139" t="s">
        <v>46</v>
      </c>
      <c r="K776" s="43">
        <v>38506</v>
      </c>
      <c r="L776" s="44" t="s">
        <v>1002</v>
      </c>
      <c r="M776" s="133" t="s">
        <v>944</v>
      </c>
      <c r="N776" s="46" t="s">
        <v>19</v>
      </c>
      <c r="O776" s="45">
        <v>2005</v>
      </c>
      <c r="P776" s="47">
        <f t="shared" si="19"/>
        <v>6</v>
      </c>
      <c r="Q776" s="48">
        <v>2</v>
      </c>
      <c r="R776" s="48">
        <v>2</v>
      </c>
      <c r="S776" s="48">
        <v>1</v>
      </c>
      <c r="T776" s="49">
        <v>1</v>
      </c>
      <c r="U776" s="50"/>
      <c r="V776" s="51"/>
      <c r="W776" s="410"/>
    </row>
    <row r="777" spans="2:23">
      <c r="B777" s="36" t="s">
        <v>18</v>
      </c>
      <c r="C777" s="37" t="s">
        <v>998</v>
      </c>
      <c r="D777" s="38" t="s">
        <v>999</v>
      </c>
      <c r="E777" s="39" t="s">
        <v>944</v>
      </c>
      <c r="F777" s="40">
        <v>3</v>
      </c>
      <c r="G777" s="41" t="s">
        <v>1004</v>
      </c>
      <c r="H777" s="42">
        <v>2.4537037037037036E-3</v>
      </c>
      <c r="I777" s="136" t="s">
        <v>1001</v>
      </c>
      <c r="J777" s="139" t="s">
        <v>46</v>
      </c>
      <c r="K777" s="43">
        <v>38506</v>
      </c>
      <c r="L777" s="44" t="s">
        <v>1002</v>
      </c>
      <c r="M777" s="133" t="s">
        <v>944</v>
      </c>
      <c r="N777" s="46" t="s">
        <v>19</v>
      </c>
      <c r="O777" s="45">
        <v>2005</v>
      </c>
      <c r="P777" s="47">
        <f t="shared" si="19"/>
        <v>4</v>
      </c>
      <c r="Q777" s="48">
        <v>0</v>
      </c>
      <c r="R777" s="48">
        <v>1</v>
      </c>
      <c r="S777" s="48">
        <v>1</v>
      </c>
      <c r="T777" s="49">
        <v>2</v>
      </c>
      <c r="U777" s="50"/>
      <c r="V777" s="51"/>
      <c r="W777" s="410"/>
    </row>
    <row r="778" spans="2:23">
      <c r="B778" s="36" t="s">
        <v>18</v>
      </c>
      <c r="C778" s="37" t="s">
        <v>998</v>
      </c>
      <c r="D778" s="38" t="s">
        <v>999</v>
      </c>
      <c r="E778" s="39" t="s">
        <v>944</v>
      </c>
      <c r="F778" s="40">
        <v>4</v>
      </c>
      <c r="G778" s="41" t="s">
        <v>1005</v>
      </c>
      <c r="H778" s="42">
        <v>2.3032407407407402E-3</v>
      </c>
      <c r="I778" s="136" t="s">
        <v>1001</v>
      </c>
      <c r="J778" s="139" t="s">
        <v>46</v>
      </c>
      <c r="K778" s="43">
        <v>38506</v>
      </c>
      <c r="L778" s="44" t="s">
        <v>1002</v>
      </c>
      <c r="M778" s="133" t="s">
        <v>944</v>
      </c>
      <c r="N778" s="46" t="s">
        <v>19</v>
      </c>
      <c r="O778" s="45">
        <v>2005</v>
      </c>
      <c r="P778" s="47">
        <f t="shared" si="19"/>
        <v>1</v>
      </c>
      <c r="Q778" s="48">
        <v>0</v>
      </c>
      <c r="R778" s="48">
        <v>1</v>
      </c>
      <c r="S778" s="48">
        <v>0</v>
      </c>
      <c r="T778" s="49">
        <v>0</v>
      </c>
      <c r="U778" s="50"/>
      <c r="V778" s="51"/>
      <c r="W778" s="410"/>
    </row>
    <row r="779" spans="2:23">
      <c r="B779" s="36" t="s">
        <v>18</v>
      </c>
      <c r="C779" s="37" t="s">
        <v>998</v>
      </c>
      <c r="D779" s="38" t="s">
        <v>999</v>
      </c>
      <c r="E779" s="39" t="s">
        <v>944</v>
      </c>
      <c r="F779" s="40">
        <v>5</v>
      </c>
      <c r="G779" s="41" t="s">
        <v>1006</v>
      </c>
      <c r="H779" s="42">
        <v>3.0324074074074073E-3</v>
      </c>
      <c r="I779" s="136" t="s">
        <v>1001</v>
      </c>
      <c r="J779" s="139" t="s">
        <v>46</v>
      </c>
      <c r="K779" s="43">
        <v>38506</v>
      </c>
      <c r="L779" s="44" t="s">
        <v>1002</v>
      </c>
      <c r="M779" s="133" t="s">
        <v>944</v>
      </c>
      <c r="N779" s="46" t="s">
        <v>19</v>
      </c>
      <c r="O779" s="45">
        <v>2005</v>
      </c>
      <c r="P779" s="47">
        <f t="shared" si="19"/>
        <v>6</v>
      </c>
      <c r="Q779" s="48">
        <v>2</v>
      </c>
      <c r="R779" s="48">
        <v>2</v>
      </c>
      <c r="S779" s="48">
        <v>1</v>
      </c>
      <c r="T779" s="49">
        <v>1</v>
      </c>
      <c r="U779" s="50"/>
      <c r="V779" s="51"/>
      <c r="W779" s="410"/>
    </row>
    <row r="780" spans="2:23">
      <c r="B780" s="36" t="s">
        <v>18</v>
      </c>
      <c r="C780" s="37" t="s">
        <v>998</v>
      </c>
      <c r="D780" s="38" t="s">
        <v>999</v>
      </c>
      <c r="E780" s="39" t="s">
        <v>944</v>
      </c>
      <c r="F780" s="40">
        <v>6</v>
      </c>
      <c r="G780" s="41" t="s">
        <v>1007</v>
      </c>
      <c r="H780" s="42">
        <v>2.1527777777777782E-3</v>
      </c>
      <c r="I780" s="136" t="s">
        <v>1001</v>
      </c>
      <c r="J780" s="139" t="s">
        <v>46</v>
      </c>
      <c r="K780" s="43">
        <v>38506</v>
      </c>
      <c r="L780" s="44" t="s">
        <v>1002</v>
      </c>
      <c r="M780" s="133" t="s">
        <v>944</v>
      </c>
      <c r="N780" s="46" t="s">
        <v>19</v>
      </c>
      <c r="O780" s="45">
        <v>2005</v>
      </c>
      <c r="P780" s="47">
        <f t="shared" si="19"/>
        <v>8</v>
      </c>
      <c r="Q780" s="48">
        <v>1</v>
      </c>
      <c r="R780" s="48">
        <v>2</v>
      </c>
      <c r="S780" s="48">
        <v>3</v>
      </c>
      <c r="T780" s="49">
        <v>2</v>
      </c>
      <c r="U780" s="50"/>
      <c r="V780" s="51"/>
      <c r="W780" s="410"/>
    </row>
    <row r="781" spans="2:23">
      <c r="B781" s="36" t="s">
        <v>18</v>
      </c>
      <c r="C781" s="37" t="s">
        <v>998</v>
      </c>
      <c r="D781" s="38" t="s">
        <v>999</v>
      </c>
      <c r="E781" s="39" t="s">
        <v>944</v>
      </c>
      <c r="F781" s="40">
        <v>7</v>
      </c>
      <c r="G781" s="41" t="s">
        <v>1008</v>
      </c>
      <c r="H781" s="42">
        <v>3.2986111111111111E-3</v>
      </c>
      <c r="I781" s="136" t="s">
        <v>1001</v>
      </c>
      <c r="J781" s="139" t="s">
        <v>46</v>
      </c>
      <c r="K781" s="43">
        <v>38506</v>
      </c>
      <c r="L781" s="44" t="s">
        <v>1002</v>
      </c>
      <c r="M781" s="133" t="s">
        <v>944</v>
      </c>
      <c r="N781" s="46" t="s">
        <v>19</v>
      </c>
      <c r="O781" s="45">
        <v>2005</v>
      </c>
      <c r="P781" s="47">
        <f t="shared" si="19"/>
        <v>3</v>
      </c>
      <c r="Q781" s="48">
        <v>1</v>
      </c>
      <c r="R781" s="48">
        <v>1</v>
      </c>
      <c r="S781" s="48">
        <v>0</v>
      </c>
      <c r="T781" s="49">
        <v>1</v>
      </c>
      <c r="U781" s="50"/>
      <c r="V781" s="51"/>
      <c r="W781" s="410"/>
    </row>
    <row r="782" spans="2:23">
      <c r="B782" s="36" t="s">
        <v>18</v>
      </c>
      <c r="C782" s="37" t="s">
        <v>998</v>
      </c>
      <c r="D782" s="38" t="s">
        <v>999</v>
      </c>
      <c r="E782" s="39" t="s">
        <v>944</v>
      </c>
      <c r="F782" s="40">
        <v>8</v>
      </c>
      <c r="G782" s="41" t="s">
        <v>1009</v>
      </c>
      <c r="H782" s="42">
        <v>2.5462962962962961E-3</v>
      </c>
      <c r="I782" s="136" t="s">
        <v>1001</v>
      </c>
      <c r="J782" s="139" t="s">
        <v>46</v>
      </c>
      <c r="K782" s="43">
        <v>38506</v>
      </c>
      <c r="L782" s="44" t="s">
        <v>1002</v>
      </c>
      <c r="M782" s="133" t="s">
        <v>944</v>
      </c>
      <c r="N782" s="46" t="s">
        <v>19</v>
      </c>
      <c r="O782" s="45">
        <v>2005</v>
      </c>
      <c r="P782" s="47">
        <f t="shared" si="19"/>
        <v>7</v>
      </c>
      <c r="Q782" s="48">
        <v>2</v>
      </c>
      <c r="R782" s="48">
        <v>2</v>
      </c>
      <c r="S782" s="48">
        <v>2</v>
      </c>
      <c r="T782" s="49">
        <v>1</v>
      </c>
      <c r="U782" s="50"/>
      <c r="V782" s="51"/>
      <c r="W782" s="410"/>
    </row>
    <row r="783" spans="2:23">
      <c r="B783" s="36" t="s">
        <v>18</v>
      </c>
      <c r="C783" s="37" t="s">
        <v>998</v>
      </c>
      <c r="D783" s="38" t="s">
        <v>999</v>
      </c>
      <c r="E783" s="39" t="s">
        <v>944</v>
      </c>
      <c r="F783" s="40">
        <v>9</v>
      </c>
      <c r="G783" s="41" t="s">
        <v>1010</v>
      </c>
      <c r="H783" s="42">
        <v>2.0023148148148148E-3</v>
      </c>
      <c r="I783" s="136" t="s">
        <v>1001</v>
      </c>
      <c r="J783" s="139" t="s">
        <v>46</v>
      </c>
      <c r="K783" s="43">
        <v>38506</v>
      </c>
      <c r="L783" s="44" t="s">
        <v>1002</v>
      </c>
      <c r="M783" s="133" t="s">
        <v>944</v>
      </c>
      <c r="N783" s="46" t="s">
        <v>19</v>
      </c>
      <c r="O783" s="45">
        <v>2005</v>
      </c>
      <c r="P783" s="47">
        <f t="shared" si="19"/>
        <v>7</v>
      </c>
      <c r="Q783" s="48">
        <v>3</v>
      </c>
      <c r="R783" s="48">
        <v>2</v>
      </c>
      <c r="S783" s="48">
        <v>1</v>
      </c>
      <c r="T783" s="49">
        <v>1</v>
      </c>
      <c r="U783" s="50"/>
      <c r="V783" s="51"/>
      <c r="W783" s="410"/>
    </row>
    <row r="784" spans="2:23">
      <c r="B784" s="36" t="s">
        <v>18</v>
      </c>
      <c r="C784" s="37" t="s">
        <v>998</v>
      </c>
      <c r="D784" s="38" t="s">
        <v>999</v>
      </c>
      <c r="E784" s="39" t="s">
        <v>944</v>
      </c>
      <c r="F784" s="40">
        <v>10</v>
      </c>
      <c r="G784" s="41" t="s">
        <v>1011</v>
      </c>
      <c r="H784" s="42">
        <v>2.7083333333333334E-3</v>
      </c>
      <c r="I784" s="136" t="s">
        <v>1001</v>
      </c>
      <c r="J784" s="139" t="s">
        <v>46</v>
      </c>
      <c r="K784" s="43">
        <v>38506</v>
      </c>
      <c r="L784" s="44" t="s">
        <v>1002</v>
      </c>
      <c r="M784" s="133" t="s">
        <v>944</v>
      </c>
      <c r="N784" s="46" t="s">
        <v>19</v>
      </c>
      <c r="O784" s="45">
        <v>2005</v>
      </c>
      <c r="P784" s="47">
        <f t="shared" si="19"/>
        <v>5</v>
      </c>
      <c r="Q784" s="48">
        <v>2</v>
      </c>
      <c r="R784" s="48">
        <v>1</v>
      </c>
      <c r="S784" s="48">
        <v>0</v>
      </c>
      <c r="T784" s="49">
        <v>2</v>
      </c>
      <c r="U784" s="50"/>
      <c r="V784" s="51"/>
      <c r="W784" s="410"/>
    </row>
    <row r="785" spans="2:23">
      <c r="B785" s="36" t="s">
        <v>18</v>
      </c>
      <c r="C785" s="37" t="s">
        <v>998</v>
      </c>
      <c r="D785" s="38" t="s">
        <v>999</v>
      </c>
      <c r="E785" s="39" t="s">
        <v>944</v>
      </c>
      <c r="F785" s="40">
        <v>11</v>
      </c>
      <c r="G785" s="41" t="s">
        <v>1012</v>
      </c>
      <c r="H785" s="42">
        <v>1.8402777777777777E-3</v>
      </c>
      <c r="I785" s="136" t="s">
        <v>1001</v>
      </c>
      <c r="J785" s="139" t="s">
        <v>46</v>
      </c>
      <c r="K785" s="43">
        <v>38506</v>
      </c>
      <c r="L785" s="44" t="s">
        <v>1002</v>
      </c>
      <c r="M785" s="133" t="s">
        <v>944</v>
      </c>
      <c r="N785" s="46" t="s">
        <v>19</v>
      </c>
      <c r="O785" s="45">
        <v>2005</v>
      </c>
      <c r="P785" s="47">
        <f t="shared" si="19"/>
        <v>0</v>
      </c>
      <c r="Q785" s="48">
        <v>0</v>
      </c>
      <c r="R785" s="48">
        <v>0</v>
      </c>
      <c r="S785" s="48">
        <v>0</v>
      </c>
      <c r="T785" s="49">
        <v>0</v>
      </c>
      <c r="U785" s="50"/>
      <c r="V785" s="51"/>
      <c r="W785" s="410"/>
    </row>
    <row r="786" spans="2:23">
      <c r="B786" s="36" t="s">
        <v>18</v>
      </c>
      <c r="C786" s="37" t="s">
        <v>998</v>
      </c>
      <c r="D786" s="38" t="s">
        <v>999</v>
      </c>
      <c r="E786" s="39" t="s">
        <v>944</v>
      </c>
      <c r="F786" s="40">
        <v>12</v>
      </c>
      <c r="G786" s="41" t="s">
        <v>1013</v>
      </c>
      <c r="H786" s="42">
        <v>2.2222222222222222E-3</v>
      </c>
      <c r="I786" s="136" t="s">
        <v>1001</v>
      </c>
      <c r="J786" s="139" t="s">
        <v>46</v>
      </c>
      <c r="K786" s="43">
        <v>38506</v>
      </c>
      <c r="L786" s="44" t="s">
        <v>1002</v>
      </c>
      <c r="M786" s="133" t="s">
        <v>944</v>
      </c>
      <c r="N786" s="46" t="s">
        <v>19</v>
      </c>
      <c r="O786" s="45">
        <v>2005</v>
      </c>
      <c r="P786" s="47">
        <f t="shared" si="19"/>
        <v>4</v>
      </c>
      <c r="Q786" s="48">
        <v>0</v>
      </c>
      <c r="R786" s="48">
        <v>1</v>
      </c>
      <c r="S786" s="48">
        <v>1</v>
      </c>
      <c r="T786" s="49">
        <v>2</v>
      </c>
      <c r="U786" s="50"/>
      <c r="V786" s="51"/>
      <c r="W786" s="410"/>
    </row>
    <row r="787" spans="2:23">
      <c r="B787" s="57" t="s">
        <v>18</v>
      </c>
      <c r="C787" s="58" t="s">
        <v>1014</v>
      </c>
      <c r="D787" s="59" t="s">
        <v>1015</v>
      </c>
      <c r="E787" s="60" t="s">
        <v>944</v>
      </c>
      <c r="F787" s="61">
        <v>1</v>
      </c>
      <c r="G787" s="62" t="s">
        <v>1016</v>
      </c>
      <c r="H787" s="63">
        <v>2.6041666666666665E-3</v>
      </c>
      <c r="I787" s="137" t="s">
        <v>1017</v>
      </c>
      <c r="J787" s="140" t="s">
        <v>19</v>
      </c>
      <c r="K787" s="64">
        <v>38620</v>
      </c>
      <c r="L787" s="65" t="s">
        <v>1002</v>
      </c>
      <c r="M787" s="134" t="s">
        <v>944</v>
      </c>
      <c r="N787" s="67" t="s">
        <v>19</v>
      </c>
      <c r="O787" s="66">
        <v>2005</v>
      </c>
      <c r="P787" s="68">
        <f t="shared" si="19"/>
        <v>6</v>
      </c>
      <c r="Q787" s="69">
        <v>2</v>
      </c>
      <c r="R787" s="69">
        <v>2</v>
      </c>
      <c r="S787" s="69">
        <v>1</v>
      </c>
      <c r="T787" s="70">
        <v>1</v>
      </c>
      <c r="U787" s="71"/>
      <c r="V787" s="407"/>
      <c r="W787" s="410" t="s">
        <v>1497</v>
      </c>
    </row>
    <row r="788" spans="2:23">
      <c r="B788" s="36" t="s">
        <v>18</v>
      </c>
      <c r="C788" s="37" t="s">
        <v>1014</v>
      </c>
      <c r="D788" s="38" t="s">
        <v>1015</v>
      </c>
      <c r="E788" s="39" t="s">
        <v>944</v>
      </c>
      <c r="F788" s="40">
        <v>2</v>
      </c>
      <c r="G788" s="41" t="s">
        <v>1018</v>
      </c>
      <c r="H788" s="42">
        <v>2.6967592592592594E-3</v>
      </c>
      <c r="I788" s="136" t="s">
        <v>1017</v>
      </c>
      <c r="J788" s="139" t="s">
        <v>19</v>
      </c>
      <c r="K788" s="43">
        <v>38620</v>
      </c>
      <c r="L788" s="44" t="s">
        <v>1002</v>
      </c>
      <c r="M788" s="133" t="s">
        <v>944</v>
      </c>
      <c r="N788" s="46" t="s">
        <v>19</v>
      </c>
      <c r="O788" s="45">
        <v>2005</v>
      </c>
      <c r="P788" s="47">
        <f t="shared" si="19"/>
        <v>3</v>
      </c>
      <c r="Q788" s="48">
        <v>1</v>
      </c>
      <c r="R788" s="48">
        <v>1</v>
      </c>
      <c r="S788" s="48">
        <v>0</v>
      </c>
      <c r="T788" s="49">
        <v>1</v>
      </c>
      <c r="U788" s="50"/>
      <c r="V788" s="51"/>
      <c r="W788" s="410"/>
    </row>
    <row r="789" spans="2:23">
      <c r="B789" s="36" t="s">
        <v>18</v>
      </c>
      <c r="C789" s="37" t="s">
        <v>1014</v>
      </c>
      <c r="D789" s="38" t="s">
        <v>1015</v>
      </c>
      <c r="E789" s="39" t="s">
        <v>944</v>
      </c>
      <c r="F789" s="40">
        <v>3</v>
      </c>
      <c r="G789" s="41" t="s">
        <v>1019</v>
      </c>
      <c r="H789" s="42">
        <v>2.5231481481481481E-3</v>
      </c>
      <c r="I789" s="136" t="s">
        <v>1017</v>
      </c>
      <c r="J789" s="139" t="s">
        <v>19</v>
      </c>
      <c r="K789" s="43">
        <v>38620</v>
      </c>
      <c r="L789" s="44" t="s">
        <v>1002</v>
      </c>
      <c r="M789" s="133" t="s">
        <v>944</v>
      </c>
      <c r="N789" s="46" t="s">
        <v>19</v>
      </c>
      <c r="O789" s="45">
        <v>2005</v>
      </c>
      <c r="P789" s="47">
        <f t="shared" si="19"/>
        <v>4</v>
      </c>
      <c r="Q789" s="48">
        <v>0</v>
      </c>
      <c r="R789" s="48">
        <v>1</v>
      </c>
      <c r="S789" s="48">
        <v>1</v>
      </c>
      <c r="T789" s="49">
        <v>2</v>
      </c>
      <c r="U789" s="50"/>
      <c r="V789" s="51"/>
      <c r="W789" s="410"/>
    </row>
    <row r="790" spans="2:23">
      <c r="B790" s="36" t="s">
        <v>18</v>
      </c>
      <c r="C790" s="37" t="s">
        <v>1014</v>
      </c>
      <c r="D790" s="38" t="s">
        <v>1015</v>
      </c>
      <c r="E790" s="39" t="s">
        <v>944</v>
      </c>
      <c r="F790" s="40">
        <v>4</v>
      </c>
      <c r="G790" s="41" t="s">
        <v>1020</v>
      </c>
      <c r="H790" s="42">
        <v>2.2569444444444442E-3</v>
      </c>
      <c r="I790" s="136" t="s">
        <v>1017</v>
      </c>
      <c r="J790" s="139" t="s">
        <v>19</v>
      </c>
      <c r="K790" s="43">
        <v>38620</v>
      </c>
      <c r="L790" s="44" t="s">
        <v>1002</v>
      </c>
      <c r="M790" s="133" t="s">
        <v>944</v>
      </c>
      <c r="N790" s="46" t="s">
        <v>19</v>
      </c>
      <c r="O790" s="45">
        <v>2005</v>
      </c>
      <c r="P790" s="47">
        <f t="shared" si="19"/>
        <v>7</v>
      </c>
      <c r="Q790" s="48">
        <v>1</v>
      </c>
      <c r="R790" s="48">
        <v>2</v>
      </c>
      <c r="S790" s="48">
        <v>2</v>
      </c>
      <c r="T790" s="49">
        <v>2</v>
      </c>
      <c r="U790" s="50"/>
      <c r="V790" s="51"/>
      <c r="W790" s="410"/>
    </row>
    <row r="791" spans="2:23">
      <c r="B791" s="36" t="s">
        <v>18</v>
      </c>
      <c r="C791" s="37" t="s">
        <v>1014</v>
      </c>
      <c r="D791" s="38" t="s">
        <v>1015</v>
      </c>
      <c r="E791" s="39" t="s">
        <v>944</v>
      </c>
      <c r="F791" s="40">
        <v>5</v>
      </c>
      <c r="G791" s="41" t="s">
        <v>1021</v>
      </c>
      <c r="H791" s="42">
        <v>2.9745370370370373E-3</v>
      </c>
      <c r="I791" s="136" t="s">
        <v>1017</v>
      </c>
      <c r="J791" s="139" t="s">
        <v>19</v>
      </c>
      <c r="K791" s="43">
        <v>38620</v>
      </c>
      <c r="L791" s="44" t="s">
        <v>1002</v>
      </c>
      <c r="M791" s="133" t="s">
        <v>944</v>
      </c>
      <c r="N791" s="46" t="s">
        <v>19</v>
      </c>
      <c r="O791" s="45">
        <v>2005</v>
      </c>
      <c r="P791" s="47">
        <f t="shared" si="19"/>
        <v>9</v>
      </c>
      <c r="Q791" s="48">
        <v>3</v>
      </c>
      <c r="R791" s="48">
        <v>2</v>
      </c>
      <c r="S791" s="48">
        <v>2</v>
      </c>
      <c r="T791" s="49">
        <v>2</v>
      </c>
      <c r="U791" s="50"/>
      <c r="V791" s="51"/>
      <c r="W791" s="410"/>
    </row>
    <row r="792" spans="2:23">
      <c r="B792" s="36" t="s">
        <v>18</v>
      </c>
      <c r="C792" s="37" t="s">
        <v>1014</v>
      </c>
      <c r="D792" s="38" t="s">
        <v>1015</v>
      </c>
      <c r="E792" s="39" t="s">
        <v>944</v>
      </c>
      <c r="F792" s="40">
        <v>6</v>
      </c>
      <c r="G792" s="41" t="s">
        <v>1022</v>
      </c>
      <c r="H792" s="42">
        <v>3.0324074074074073E-3</v>
      </c>
      <c r="I792" s="136" t="s">
        <v>1017</v>
      </c>
      <c r="J792" s="139" t="s">
        <v>19</v>
      </c>
      <c r="K792" s="43">
        <v>38620</v>
      </c>
      <c r="L792" s="44" t="s">
        <v>1002</v>
      </c>
      <c r="M792" s="133" t="s">
        <v>944</v>
      </c>
      <c r="N792" s="46" t="s">
        <v>19</v>
      </c>
      <c r="O792" s="45">
        <v>2005</v>
      </c>
      <c r="P792" s="47">
        <f t="shared" si="19"/>
        <v>6</v>
      </c>
      <c r="Q792" s="48">
        <v>2</v>
      </c>
      <c r="R792" s="48">
        <v>2</v>
      </c>
      <c r="S792" s="48">
        <v>1</v>
      </c>
      <c r="T792" s="49">
        <v>1</v>
      </c>
      <c r="U792" s="50"/>
      <c r="V792" s="51"/>
      <c r="W792" s="410"/>
    </row>
    <row r="793" spans="2:23">
      <c r="B793" s="36" t="s">
        <v>18</v>
      </c>
      <c r="C793" s="37" t="s">
        <v>1014</v>
      </c>
      <c r="D793" s="38" t="s">
        <v>1015</v>
      </c>
      <c r="E793" s="39" t="s">
        <v>944</v>
      </c>
      <c r="F793" s="40">
        <v>7</v>
      </c>
      <c r="G793" s="41" t="s">
        <v>1023</v>
      </c>
      <c r="H793" s="42">
        <v>2.8009259259259259E-3</v>
      </c>
      <c r="I793" s="136" t="s">
        <v>1017</v>
      </c>
      <c r="J793" s="139" t="s">
        <v>19</v>
      </c>
      <c r="K793" s="43">
        <v>38620</v>
      </c>
      <c r="L793" s="44" t="s">
        <v>1002</v>
      </c>
      <c r="M793" s="133" t="s">
        <v>944</v>
      </c>
      <c r="N793" s="46" t="s">
        <v>19</v>
      </c>
      <c r="O793" s="45">
        <v>2005</v>
      </c>
      <c r="P793" s="47">
        <f t="shared" si="19"/>
        <v>9</v>
      </c>
      <c r="Q793" s="48">
        <v>2</v>
      </c>
      <c r="R793" s="48">
        <v>3</v>
      </c>
      <c r="S793" s="48">
        <v>2</v>
      </c>
      <c r="T793" s="49">
        <v>2</v>
      </c>
      <c r="U793" s="50"/>
      <c r="V793" s="51"/>
      <c r="W793" s="410"/>
    </row>
    <row r="794" spans="2:23">
      <c r="B794" s="36" t="s">
        <v>18</v>
      </c>
      <c r="C794" s="37" t="s">
        <v>1014</v>
      </c>
      <c r="D794" s="38" t="s">
        <v>1015</v>
      </c>
      <c r="E794" s="39" t="s">
        <v>944</v>
      </c>
      <c r="F794" s="40">
        <v>8</v>
      </c>
      <c r="G794" s="41" t="s">
        <v>917</v>
      </c>
      <c r="H794" s="42">
        <v>2.8819444444444448E-3</v>
      </c>
      <c r="I794" s="136" t="s">
        <v>1017</v>
      </c>
      <c r="J794" s="139" t="s">
        <v>19</v>
      </c>
      <c r="K794" s="43">
        <v>38620</v>
      </c>
      <c r="L794" s="44" t="s">
        <v>1002</v>
      </c>
      <c r="M794" s="133" t="s">
        <v>944</v>
      </c>
      <c r="N794" s="46" t="s">
        <v>19</v>
      </c>
      <c r="O794" s="45">
        <v>2005</v>
      </c>
      <c r="P794" s="47">
        <f t="shared" si="19"/>
        <v>11</v>
      </c>
      <c r="Q794" s="48">
        <v>3</v>
      </c>
      <c r="R794" s="48">
        <v>3</v>
      </c>
      <c r="S794" s="48">
        <v>3</v>
      </c>
      <c r="T794" s="49">
        <v>2</v>
      </c>
      <c r="U794" s="50"/>
      <c r="V794" s="51"/>
      <c r="W794" s="410"/>
    </row>
    <row r="795" spans="2:23">
      <c r="B795" s="36" t="s">
        <v>18</v>
      </c>
      <c r="C795" s="37" t="s">
        <v>1014</v>
      </c>
      <c r="D795" s="38" t="s">
        <v>1015</v>
      </c>
      <c r="E795" s="39" t="s">
        <v>944</v>
      </c>
      <c r="F795" s="40">
        <v>9</v>
      </c>
      <c r="G795" s="41" t="s">
        <v>1024</v>
      </c>
      <c r="H795" s="42">
        <v>2.4537037037037036E-3</v>
      </c>
      <c r="I795" s="136" t="s">
        <v>1017</v>
      </c>
      <c r="J795" s="139" t="s">
        <v>19</v>
      </c>
      <c r="K795" s="43">
        <v>38620</v>
      </c>
      <c r="L795" s="44" t="s">
        <v>1002</v>
      </c>
      <c r="M795" s="133" t="s">
        <v>944</v>
      </c>
      <c r="N795" s="46" t="s">
        <v>19</v>
      </c>
      <c r="O795" s="45">
        <v>2005</v>
      </c>
      <c r="P795" s="47">
        <f t="shared" si="19"/>
        <v>4</v>
      </c>
      <c r="Q795" s="48">
        <v>1</v>
      </c>
      <c r="R795" s="48">
        <v>2</v>
      </c>
      <c r="S795" s="48">
        <v>0</v>
      </c>
      <c r="T795" s="49">
        <v>1</v>
      </c>
      <c r="U795" s="50"/>
      <c r="V795" s="51"/>
      <c r="W795" s="410"/>
    </row>
    <row r="796" spans="2:23">
      <c r="B796" s="36" t="s">
        <v>18</v>
      </c>
      <c r="C796" s="37" t="s">
        <v>1014</v>
      </c>
      <c r="D796" s="38" t="s">
        <v>1015</v>
      </c>
      <c r="E796" s="39" t="s">
        <v>944</v>
      </c>
      <c r="F796" s="40">
        <v>10</v>
      </c>
      <c r="G796" s="41" t="s">
        <v>1025</v>
      </c>
      <c r="H796" s="42">
        <v>2.2222222222222222E-3</v>
      </c>
      <c r="I796" s="136" t="s">
        <v>1017</v>
      </c>
      <c r="J796" s="139" t="s">
        <v>19</v>
      </c>
      <c r="K796" s="43">
        <v>38620</v>
      </c>
      <c r="L796" s="44" t="s">
        <v>1002</v>
      </c>
      <c r="M796" s="133" t="s">
        <v>944</v>
      </c>
      <c r="N796" s="46" t="s">
        <v>19</v>
      </c>
      <c r="O796" s="45">
        <v>2005</v>
      </c>
      <c r="P796" s="47">
        <f t="shared" si="19"/>
        <v>7</v>
      </c>
      <c r="Q796" s="48">
        <v>2</v>
      </c>
      <c r="R796" s="48">
        <v>2</v>
      </c>
      <c r="S796" s="48">
        <v>2</v>
      </c>
      <c r="T796" s="49">
        <v>1</v>
      </c>
      <c r="U796" s="50"/>
      <c r="V796" s="51"/>
      <c r="W796" s="410"/>
    </row>
    <row r="797" spans="2:23">
      <c r="B797" s="36" t="s">
        <v>18</v>
      </c>
      <c r="C797" s="37" t="s">
        <v>1014</v>
      </c>
      <c r="D797" s="38" t="s">
        <v>1015</v>
      </c>
      <c r="E797" s="39" t="s">
        <v>944</v>
      </c>
      <c r="F797" s="40">
        <v>11</v>
      </c>
      <c r="G797" s="41" t="s">
        <v>27</v>
      </c>
      <c r="H797" s="42">
        <v>3.0208333333333333E-3</v>
      </c>
      <c r="I797" s="136" t="s">
        <v>1017</v>
      </c>
      <c r="J797" s="139" t="s">
        <v>19</v>
      </c>
      <c r="K797" s="43">
        <v>38620</v>
      </c>
      <c r="L797" s="44" t="s">
        <v>1002</v>
      </c>
      <c r="M797" s="133" t="s">
        <v>944</v>
      </c>
      <c r="N797" s="46" t="s">
        <v>19</v>
      </c>
      <c r="O797" s="45">
        <v>2005</v>
      </c>
      <c r="P797" s="47">
        <f t="shared" si="19"/>
        <v>5</v>
      </c>
      <c r="Q797" s="48">
        <v>2</v>
      </c>
      <c r="R797" s="48">
        <v>2</v>
      </c>
      <c r="S797" s="48">
        <v>0</v>
      </c>
      <c r="T797" s="49">
        <v>1</v>
      </c>
      <c r="U797" s="50"/>
      <c r="V797" s="51"/>
      <c r="W797" s="410"/>
    </row>
    <row r="798" spans="2:23">
      <c r="B798" s="36" t="s">
        <v>18</v>
      </c>
      <c r="C798" s="37" t="s">
        <v>1014</v>
      </c>
      <c r="D798" s="38" t="s">
        <v>1015</v>
      </c>
      <c r="E798" s="39" t="s">
        <v>944</v>
      </c>
      <c r="F798" s="40">
        <v>12</v>
      </c>
      <c r="G798" s="41" t="s">
        <v>1026</v>
      </c>
      <c r="H798" s="42">
        <v>2.4537037037037036E-3</v>
      </c>
      <c r="I798" s="136" t="s">
        <v>1017</v>
      </c>
      <c r="J798" s="139" t="s">
        <v>19</v>
      </c>
      <c r="K798" s="43">
        <v>38620</v>
      </c>
      <c r="L798" s="44" t="s">
        <v>1002</v>
      </c>
      <c r="M798" s="133" t="s">
        <v>944</v>
      </c>
      <c r="N798" s="46" t="s">
        <v>19</v>
      </c>
      <c r="O798" s="45">
        <v>2005</v>
      </c>
      <c r="P798" s="47">
        <f t="shared" si="19"/>
        <v>9</v>
      </c>
      <c r="Q798" s="48">
        <v>3</v>
      </c>
      <c r="R798" s="48">
        <v>2</v>
      </c>
      <c r="S798" s="48">
        <v>2</v>
      </c>
      <c r="T798" s="49">
        <v>2</v>
      </c>
      <c r="U798" s="50"/>
      <c r="V798" s="51"/>
      <c r="W798" s="410"/>
    </row>
    <row r="799" spans="2:23">
      <c r="B799" s="36" t="s">
        <v>18</v>
      </c>
      <c r="C799" s="37" t="s">
        <v>1014</v>
      </c>
      <c r="D799" s="38" t="s">
        <v>1015</v>
      </c>
      <c r="E799" s="39" t="s">
        <v>944</v>
      </c>
      <c r="F799" s="40">
        <v>13</v>
      </c>
      <c r="G799" s="41" t="s">
        <v>1027</v>
      </c>
      <c r="H799" s="42">
        <v>2.4652777777777776E-3</v>
      </c>
      <c r="I799" s="136" t="s">
        <v>1017</v>
      </c>
      <c r="J799" s="139" t="s">
        <v>19</v>
      </c>
      <c r="K799" s="43">
        <v>38620</v>
      </c>
      <c r="L799" s="44" t="s">
        <v>1002</v>
      </c>
      <c r="M799" s="133" t="s">
        <v>944</v>
      </c>
      <c r="N799" s="46" t="s">
        <v>19</v>
      </c>
      <c r="O799" s="45">
        <v>2005</v>
      </c>
      <c r="P799" s="47" t="s">
        <v>40</v>
      </c>
      <c r="Q799" s="48" t="s">
        <v>40</v>
      </c>
      <c r="R799" s="48" t="s">
        <v>40</v>
      </c>
      <c r="S799" s="48" t="s">
        <v>40</v>
      </c>
      <c r="T799" s="49" t="s">
        <v>40</v>
      </c>
      <c r="U799" s="50"/>
      <c r="V799" s="51"/>
      <c r="W799" s="410"/>
    </row>
    <row r="800" spans="2:23">
      <c r="B800" s="36" t="s">
        <v>53</v>
      </c>
      <c r="C800" s="37"/>
      <c r="D800" s="38"/>
      <c r="E800" s="39" t="s">
        <v>944</v>
      </c>
      <c r="F800" s="40"/>
      <c r="G800" s="41" t="s">
        <v>1028</v>
      </c>
      <c r="H800" s="42">
        <v>5.0925925925925929E-5</v>
      </c>
      <c r="I800" s="136" t="s">
        <v>1029</v>
      </c>
      <c r="J800" s="139" t="s">
        <v>19</v>
      </c>
      <c r="K800" s="43"/>
      <c r="L800" s="44"/>
      <c r="M800" s="133" t="s">
        <v>944</v>
      </c>
      <c r="N800" s="46" t="s">
        <v>19</v>
      </c>
      <c r="O800" s="45"/>
      <c r="P800" s="47">
        <f>SUM(Q800:T800)</f>
        <v>10</v>
      </c>
      <c r="Q800" s="48">
        <v>3</v>
      </c>
      <c r="R800" s="48">
        <v>2</v>
      </c>
      <c r="S800" s="48">
        <v>3</v>
      </c>
      <c r="T800" s="49">
        <v>2</v>
      </c>
      <c r="U800" s="50"/>
      <c r="V800" s="51"/>
      <c r="W800" s="410"/>
    </row>
    <row r="801" spans="2:23">
      <c r="B801" s="57" t="s">
        <v>18</v>
      </c>
      <c r="C801" s="58" t="s">
        <v>1030</v>
      </c>
      <c r="D801" s="59" t="s">
        <v>1031</v>
      </c>
      <c r="E801" s="60" t="s">
        <v>944</v>
      </c>
      <c r="F801" s="61">
        <v>1</v>
      </c>
      <c r="G801" s="62" t="s">
        <v>1032</v>
      </c>
      <c r="H801" s="63">
        <v>2.1759259259259262E-3</v>
      </c>
      <c r="I801" s="137" t="s">
        <v>1033</v>
      </c>
      <c r="J801" s="140" t="s">
        <v>19</v>
      </c>
      <c r="K801" s="64">
        <v>39813</v>
      </c>
      <c r="L801" s="65" t="s">
        <v>1034</v>
      </c>
      <c r="M801" s="134" t="s">
        <v>944</v>
      </c>
      <c r="N801" s="67"/>
      <c r="O801" s="66">
        <v>2008</v>
      </c>
      <c r="P801" s="68"/>
      <c r="Q801" s="69"/>
      <c r="R801" s="69"/>
      <c r="S801" s="69"/>
      <c r="T801" s="70"/>
      <c r="U801" s="71"/>
      <c r="V801" s="407"/>
      <c r="W801" s="410" t="s">
        <v>1497</v>
      </c>
    </row>
    <row r="802" spans="2:23">
      <c r="B802" s="36" t="s">
        <v>18</v>
      </c>
      <c r="C802" s="37" t="s">
        <v>1030</v>
      </c>
      <c r="D802" s="38" t="s">
        <v>1031</v>
      </c>
      <c r="E802" s="39" t="s">
        <v>944</v>
      </c>
      <c r="F802" s="40">
        <v>2</v>
      </c>
      <c r="G802" s="41" t="s">
        <v>607</v>
      </c>
      <c r="H802" s="42">
        <v>2.2222222222222222E-3</v>
      </c>
      <c r="I802" s="136" t="s">
        <v>1033</v>
      </c>
      <c r="J802" s="139" t="s">
        <v>19</v>
      </c>
      <c r="K802" s="43">
        <v>39813</v>
      </c>
      <c r="L802" s="44" t="s">
        <v>1034</v>
      </c>
      <c r="M802" s="133" t="s">
        <v>944</v>
      </c>
      <c r="N802" s="46"/>
      <c r="O802" s="45">
        <v>2008</v>
      </c>
      <c r="P802" s="47"/>
      <c r="Q802" s="48"/>
      <c r="R802" s="48"/>
      <c r="S802" s="48"/>
      <c r="T802" s="49"/>
      <c r="U802" s="50"/>
      <c r="V802" s="51"/>
      <c r="W802" s="410"/>
    </row>
    <row r="803" spans="2:23">
      <c r="B803" s="36" t="s">
        <v>18</v>
      </c>
      <c r="C803" s="37" t="s">
        <v>1030</v>
      </c>
      <c r="D803" s="38" t="s">
        <v>1031</v>
      </c>
      <c r="E803" s="39" t="s">
        <v>944</v>
      </c>
      <c r="F803" s="40">
        <v>3</v>
      </c>
      <c r="G803" s="41" t="s">
        <v>1035</v>
      </c>
      <c r="H803" s="42">
        <v>2.0370370370370373E-3</v>
      </c>
      <c r="I803" s="136" t="s">
        <v>1033</v>
      </c>
      <c r="J803" s="139" t="s">
        <v>19</v>
      </c>
      <c r="K803" s="43">
        <v>39813</v>
      </c>
      <c r="L803" s="44" t="s">
        <v>1034</v>
      </c>
      <c r="M803" s="133" t="s">
        <v>944</v>
      </c>
      <c r="N803" s="46"/>
      <c r="O803" s="45">
        <v>2008</v>
      </c>
      <c r="P803" s="47"/>
      <c r="Q803" s="48"/>
      <c r="R803" s="48"/>
      <c r="S803" s="48"/>
      <c r="T803" s="49"/>
      <c r="U803" s="50"/>
      <c r="V803" s="51"/>
      <c r="W803" s="410"/>
    </row>
    <row r="804" spans="2:23">
      <c r="B804" s="36" t="s">
        <v>18</v>
      </c>
      <c r="C804" s="37" t="s">
        <v>1030</v>
      </c>
      <c r="D804" s="38" t="s">
        <v>1031</v>
      </c>
      <c r="E804" s="39" t="s">
        <v>944</v>
      </c>
      <c r="F804" s="40">
        <v>4</v>
      </c>
      <c r="G804" s="41" t="s">
        <v>127</v>
      </c>
      <c r="H804" s="42">
        <v>2.5578703703703705E-3</v>
      </c>
      <c r="I804" s="136" t="s">
        <v>1033</v>
      </c>
      <c r="J804" s="139" t="s">
        <v>19</v>
      </c>
      <c r="K804" s="43">
        <v>39813</v>
      </c>
      <c r="L804" s="44" t="s">
        <v>1034</v>
      </c>
      <c r="M804" s="133" t="s">
        <v>944</v>
      </c>
      <c r="N804" s="46"/>
      <c r="O804" s="45">
        <v>2008</v>
      </c>
      <c r="P804" s="47"/>
      <c r="Q804" s="48"/>
      <c r="R804" s="48"/>
      <c r="S804" s="48"/>
      <c r="T804" s="49"/>
      <c r="U804" s="50"/>
      <c r="V804" s="51"/>
      <c r="W804" s="410"/>
    </row>
    <row r="805" spans="2:23">
      <c r="B805" s="36" t="s">
        <v>18</v>
      </c>
      <c r="C805" s="37" t="s">
        <v>1030</v>
      </c>
      <c r="D805" s="38" t="s">
        <v>1031</v>
      </c>
      <c r="E805" s="39" t="s">
        <v>944</v>
      </c>
      <c r="F805" s="40">
        <v>5</v>
      </c>
      <c r="G805" s="41" t="s">
        <v>617</v>
      </c>
      <c r="H805" s="42">
        <v>2.2800925925925922E-3</v>
      </c>
      <c r="I805" s="136" t="s">
        <v>1033</v>
      </c>
      <c r="J805" s="139" t="s">
        <v>19</v>
      </c>
      <c r="K805" s="43">
        <v>39813</v>
      </c>
      <c r="L805" s="44" t="s">
        <v>1034</v>
      </c>
      <c r="M805" s="133" t="s">
        <v>944</v>
      </c>
      <c r="N805" s="46"/>
      <c r="O805" s="45">
        <v>2008</v>
      </c>
      <c r="P805" s="47"/>
      <c r="Q805" s="48"/>
      <c r="R805" s="48"/>
      <c r="S805" s="48"/>
      <c r="T805" s="49"/>
      <c r="U805" s="50"/>
      <c r="V805" s="51"/>
      <c r="W805" s="410"/>
    </row>
    <row r="806" spans="2:23">
      <c r="B806" s="36" t="s">
        <v>18</v>
      </c>
      <c r="C806" s="37" t="s">
        <v>1030</v>
      </c>
      <c r="D806" s="38" t="s">
        <v>1031</v>
      </c>
      <c r="E806" s="39" t="s">
        <v>944</v>
      </c>
      <c r="F806" s="40">
        <v>6</v>
      </c>
      <c r="G806" s="41" t="s">
        <v>1036</v>
      </c>
      <c r="H806" s="42">
        <v>2.476851851851852E-3</v>
      </c>
      <c r="I806" s="136" t="s">
        <v>1033</v>
      </c>
      <c r="J806" s="139" t="s">
        <v>19</v>
      </c>
      <c r="K806" s="43">
        <v>39813</v>
      </c>
      <c r="L806" s="44" t="s">
        <v>1034</v>
      </c>
      <c r="M806" s="133" t="s">
        <v>944</v>
      </c>
      <c r="N806" s="46"/>
      <c r="O806" s="45">
        <v>2008</v>
      </c>
      <c r="P806" s="47"/>
      <c r="Q806" s="48"/>
      <c r="R806" s="48"/>
      <c r="S806" s="48"/>
      <c r="T806" s="49"/>
      <c r="U806" s="50"/>
      <c r="V806" s="51"/>
      <c r="W806" s="410"/>
    </row>
    <row r="807" spans="2:23">
      <c r="B807" s="36" t="s">
        <v>18</v>
      </c>
      <c r="C807" s="37" t="s">
        <v>1030</v>
      </c>
      <c r="D807" s="38" t="s">
        <v>1031</v>
      </c>
      <c r="E807" s="39" t="s">
        <v>944</v>
      </c>
      <c r="F807" s="40">
        <v>7</v>
      </c>
      <c r="G807" s="41" t="s">
        <v>609</v>
      </c>
      <c r="H807" s="42">
        <v>2.2916666666666662E-3</v>
      </c>
      <c r="I807" s="136" t="s">
        <v>1033</v>
      </c>
      <c r="J807" s="139" t="s">
        <v>19</v>
      </c>
      <c r="K807" s="43">
        <v>39813</v>
      </c>
      <c r="L807" s="44" t="s">
        <v>1034</v>
      </c>
      <c r="M807" s="133" t="s">
        <v>944</v>
      </c>
      <c r="N807" s="46"/>
      <c r="O807" s="45">
        <v>2008</v>
      </c>
      <c r="P807" s="47"/>
      <c r="Q807" s="48"/>
      <c r="R807" s="48"/>
      <c r="S807" s="48"/>
      <c r="T807" s="49"/>
      <c r="U807" s="50"/>
      <c r="V807" s="51"/>
      <c r="W807" s="410"/>
    </row>
    <row r="808" spans="2:23">
      <c r="B808" s="36" t="s">
        <v>18</v>
      </c>
      <c r="C808" s="37" t="s">
        <v>1030</v>
      </c>
      <c r="D808" s="38" t="s">
        <v>1031</v>
      </c>
      <c r="E808" s="39" t="s">
        <v>944</v>
      </c>
      <c r="F808" s="40">
        <v>8</v>
      </c>
      <c r="G808" s="41" t="s">
        <v>1037</v>
      </c>
      <c r="H808" s="42">
        <v>2.3958333333333336E-3</v>
      </c>
      <c r="I808" s="136" t="s">
        <v>1033</v>
      </c>
      <c r="J808" s="139" t="s">
        <v>19</v>
      </c>
      <c r="K808" s="43">
        <v>39813</v>
      </c>
      <c r="L808" s="44" t="s">
        <v>1034</v>
      </c>
      <c r="M808" s="133" t="s">
        <v>944</v>
      </c>
      <c r="N808" s="46"/>
      <c r="O808" s="45">
        <v>2008</v>
      </c>
      <c r="P808" s="47"/>
      <c r="Q808" s="48"/>
      <c r="R808" s="48"/>
      <c r="S808" s="48"/>
      <c r="T808" s="49"/>
      <c r="U808" s="50"/>
      <c r="V808" s="51"/>
      <c r="W808" s="410"/>
    </row>
    <row r="809" spans="2:23">
      <c r="B809" s="36" t="s">
        <v>18</v>
      </c>
      <c r="C809" s="37" t="s">
        <v>1030</v>
      </c>
      <c r="D809" s="38" t="s">
        <v>1031</v>
      </c>
      <c r="E809" s="39" t="s">
        <v>944</v>
      </c>
      <c r="F809" s="40">
        <v>9</v>
      </c>
      <c r="G809" s="41" t="s">
        <v>1038</v>
      </c>
      <c r="H809" s="42">
        <v>2.8356481481481479E-3</v>
      </c>
      <c r="I809" s="136" t="s">
        <v>1033</v>
      </c>
      <c r="J809" s="139" t="s">
        <v>19</v>
      </c>
      <c r="K809" s="43">
        <v>39813</v>
      </c>
      <c r="L809" s="44" t="s">
        <v>1034</v>
      </c>
      <c r="M809" s="133" t="s">
        <v>944</v>
      </c>
      <c r="N809" s="46"/>
      <c r="O809" s="45">
        <v>2008</v>
      </c>
      <c r="P809" s="47"/>
      <c r="Q809" s="48"/>
      <c r="R809" s="48"/>
      <c r="S809" s="48"/>
      <c r="T809" s="49"/>
      <c r="U809" s="50"/>
      <c r="V809" s="51"/>
      <c r="W809" s="410"/>
    </row>
    <row r="810" spans="2:23">
      <c r="B810" s="36" t="s">
        <v>18</v>
      </c>
      <c r="C810" s="37" t="s">
        <v>1030</v>
      </c>
      <c r="D810" s="38" t="s">
        <v>1031</v>
      </c>
      <c r="E810" s="39" t="s">
        <v>944</v>
      </c>
      <c r="F810" s="40">
        <v>10</v>
      </c>
      <c r="G810" s="41" t="s">
        <v>1039</v>
      </c>
      <c r="H810" s="42">
        <v>2.1875000000000002E-3</v>
      </c>
      <c r="I810" s="136" t="s">
        <v>1033</v>
      </c>
      <c r="J810" s="139" t="s">
        <v>19</v>
      </c>
      <c r="K810" s="43">
        <v>39813</v>
      </c>
      <c r="L810" s="44" t="s">
        <v>1034</v>
      </c>
      <c r="M810" s="133" t="s">
        <v>944</v>
      </c>
      <c r="N810" s="46"/>
      <c r="O810" s="45">
        <v>2008</v>
      </c>
      <c r="P810" s="47"/>
      <c r="Q810" s="48"/>
      <c r="R810" s="48"/>
      <c r="S810" s="48"/>
      <c r="T810" s="49"/>
      <c r="U810" s="50"/>
      <c r="V810" s="51"/>
      <c r="W810" s="410"/>
    </row>
    <row r="811" spans="2:23">
      <c r="B811" s="36" t="s">
        <v>18</v>
      </c>
      <c r="C811" s="37" t="s">
        <v>1030</v>
      </c>
      <c r="D811" s="38" t="s">
        <v>1031</v>
      </c>
      <c r="E811" s="39" t="s">
        <v>944</v>
      </c>
      <c r="F811" s="40">
        <v>11</v>
      </c>
      <c r="G811" s="41" t="s">
        <v>1040</v>
      </c>
      <c r="H811" s="42">
        <v>2.2222222222222222E-3</v>
      </c>
      <c r="I811" s="136" t="s">
        <v>1033</v>
      </c>
      <c r="J811" s="139" t="s">
        <v>19</v>
      </c>
      <c r="K811" s="43">
        <v>39813</v>
      </c>
      <c r="L811" s="44" t="s">
        <v>1034</v>
      </c>
      <c r="M811" s="133" t="s">
        <v>944</v>
      </c>
      <c r="N811" s="46"/>
      <c r="O811" s="45">
        <v>2008</v>
      </c>
      <c r="P811" s="47"/>
      <c r="Q811" s="48"/>
      <c r="R811" s="48"/>
      <c r="S811" s="48"/>
      <c r="T811" s="49"/>
      <c r="U811" s="50"/>
      <c r="V811" s="51"/>
      <c r="W811" s="410"/>
    </row>
    <row r="812" spans="2:23">
      <c r="B812" s="36" t="s">
        <v>18</v>
      </c>
      <c r="C812" s="37" t="s">
        <v>1030</v>
      </c>
      <c r="D812" s="38" t="s">
        <v>1031</v>
      </c>
      <c r="E812" s="39" t="s">
        <v>944</v>
      </c>
      <c r="F812" s="40">
        <v>12</v>
      </c>
      <c r="G812" s="41" t="s">
        <v>1041</v>
      </c>
      <c r="H812" s="42">
        <v>2.5578703703703705E-3</v>
      </c>
      <c r="I812" s="136" t="s">
        <v>1033</v>
      </c>
      <c r="J812" s="139" t="s">
        <v>19</v>
      </c>
      <c r="K812" s="43">
        <v>39813</v>
      </c>
      <c r="L812" s="44" t="s">
        <v>1034</v>
      </c>
      <c r="M812" s="133" t="s">
        <v>944</v>
      </c>
      <c r="N812" s="46"/>
      <c r="O812" s="45">
        <v>2008</v>
      </c>
      <c r="P812" s="47"/>
      <c r="Q812" s="48"/>
      <c r="R812" s="48"/>
      <c r="S812" s="48"/>
      <c r="T812" s="49"/>
      <c r="U812" s="50"/>
      <c r="V812" s="51"/>
      <c r="W812" s="410"/>
    </row>
    <row r="813" spans="2:23">
      <c r="B813" s="36" t="s">
        <v>18</v>
      </c>
      <c r="C813" s="37" t="s">
        <v>1030</v>
      </c>
      <c r="D813" s="38" t="s">
        <v>1031</v>
      </c>
      <c r="E813" s="39" t="s">
        <v>944</v>
      </c>
      <c r="F813" s="40">
        <v>13</v>
      </c>
      <c r="G813" s="41" t="s">
        <v>1042</v>
      </c>
      <c r="H813" s="42">
        <v>2.1180555555555553E-3</v>
      </c>
      <c r="I813" s="136" t="s">
        <v>1033</v>
      </c>
      <c r="J813" s="139" t="s">
        <v>19</v>
      </c>
      <c r="K813" s="43">
        <v>39813</v>
      </c>
      <c r="L813" s="44" t="s">
        <v>1034</v>
      </c>
      <c r="M813" s="133" t="s">
        <v>944</v>
      </c>
      <c r="N813" s="46"/>
      <c r="O813" s="45">
        <v>2008</v>
      </c>
      <c r="P813" s="47"/>
      <c r="Q813" s="48"/>
      <c r="R813" s="48"/>
      <c r="S813" s="48"/>
      <c r="T813" s="49"/>
      <c r="U813" s="50"/>
      <c r="V813" s="51"/>
      <c r="W813" s="410"/>
    </row>
    <row r="814" spans="2:23">
      <c r="B814" s="36" t="s">
        <v>18</v>
      </c>
      <c r="C814" s="37" t="s">
        <v>1030</v>
      </c>
      <c r="D814" s="38" t="s">
        <v>1031</v>
      </c>
      <c r="E814" s="39" t="s">
        <v>944</v>
      </c>
      <c r="F814" s="40">
        <v>14</v>
      </c>
      <c r="G814" s="41" t="s">
        <v>1043</v>
      </c>
      <c r="H814" s="42">
        <v>2.6273148148148145E-3</v>
      </c>
      <c r="I814" s="136" t="s">
        <v>1033</v>
      </c>
      <c r="J814" s="139" t="s">
        <v>19</v>
      </c>
      <c r="K814" s="43">
        <v>39813</v>
      </c>
      <c r="L814" s="44" t="s">
        <v>1034</v>
      </c>
      <c r="M814" s="133" t="s">
        <v>944</v>
      </c>
      <c r="N814" s="46"/>
      <c r="O814" s="45">
        <v>2008</v>
      </c>
      <c r="P814" s="47"/>
      <c r="Q814" s="48"/>
      <c r="R814" s="48"/>
      <c r="S814" s="48"/>
      <c r="T814" s="49"/>
      <c r="U814" s="50"/>
      <c r="V814" s="51"/>
      <c r="W814" s="410"/>
    </row>
    <row r="815" spans="2:23">
      <c r="B815" s="36" t="s">
        <v>18</v>
      </c>
      <c r="C815" s="37" t="s">
        <v>1030</v>
      </c>
      <c r="D815" s="38" t="s">
        <v>1031</v>
      </c>
      <c r="E815" s="39" t="s">
        <v>944</v>
      </c>
      <c r="F815" s="40">
        <v>15</v>
      </c>
      <c r="G815" s="41" t="s">
        <v>1044</v>
      </c>
      <c r="H815" s="42">
        <v>2.4074074074074076E-3</v>
      </c>
      <c r="I815" s="136" t="s">
        <v>1033</v>
      </c>
      <c r="J815" s="139" t="s">
        <v>19</v>
      </c>
      <c r="K815" s="43">
        <v>39813</v>
      </c>
      <c r="L815" s="44" t="s">
        <v>1034</v>
      </c>
      <c r="M815" s="133" t="s">
        <v>944</v>
      </c>
      <c r="N815" s="46"/>
      <c r="O815" s="45">
        <v>2008</v>
      </c>
      <c r="P815" s="47"/>
      <c r="Q815" s="48"/>
      <c r="R815" s="48"/>
      <c r="S815" s="48"/>
      <c r="T815" s="49"/>
      <c r="U815" s="50"/>
      <c r="V815" s="51"/>
      <c r="W815" s="410"/>
    </row>
    <row r="816" spans="2:23">
      <c r="B816" s="36" t="s">
        <v>18</v>
      </c>
      <c r="C816" s="37" t="s">
        <v>1030</v>
      </c>
      <c r="D816" s="38" t="s">
        <v>1031</v>
      </c>
      <c r="E816" s="39" t="s">
        <v>944</v>
      </c>
      <c r="F816" s="40">
        <v>16</v>
      </c>
      <c r="G816" s="41" t="s">
        <v>1045</v>
      </c>
      <c r="H816" s="42">
        <v>2.1875000000000002E-3</v>
      </c>
      <c r="I816" s="136" t="s">
        <v>1033</v>
      </c>
      <c r="J816" s="139" t="s">
        <v>19</v>
      </c>
      <c r="K816" s="43">
        <v>39813</v>
      </c>
      <c r="L816" s="44" t="s">
        <v>1034</v>
      </c>
      <c r="M816" s="133" t="s">
        <v>944</v>
      </c>
      <c r="N816" s="46"/>
      <c r="O816" s="45">
        <v>2008</v>
      </c>
      <c r="P816" s="47"/>
      <c r="Q816" s="48"/>
      <c r="R816" s="48"/>
      <c r="S816" s="48"/>
      <c r="T816" s="49"/>
      <c r="U816" s="50"/>
      <c r="V816" s="51"/>
      <c r="W816" s="410"/>
    </row>
    <row r="817" spans="2:23">
      <c r="B817" s="57" t="s">
        <v>18</v>
      </c>
      <c r="C817" s="58" t="s">
        <v>1046</v>
      </c>
      <c r="D817" s="59" t="s">
        <v>1047</v>
      </c>
      <c r="E817" s="60" t="s">
        <v>944</v>
      </c>
      <c r="F817" s="61">
        <v>1</v>
      </c>
      <c r="G817" s="62" t="s">
        <v>1032</v>
      </c>
      <c r="H817" s="63">
        <v>2.1759259259259262E-3</v>
      </c>
      <c r="I817" s="137" t="s">
        <v>1033</v>
      </c>
      <c r="J817" s="140" t="s">
        <v>19</v>
      </c>
      <c r="K817" s="64">
        <v>40095</v>
      </c>
      <c r="L817" s="65" t="s">
        <v>1034</v>
      </c>
      <c r="M817" s="134" t="s">
        <v>944</v>
      </c>
      <c r="N817" s="67"/>
      <c r="O817" s="66">
        <v>2009</v>
      </c>
      <c r="P817" s="68"/>
      <c r="Q817" s="69"/>
      <c r="R817" s="69"/>
      <c r="S817" s="69"/>
      <c r="T817" s="70"/>
      <c r="U817" s="71"/>
      <c r="V817" s="407"/>
      <c r="W817" s="410" t="s">
        <v>1497</v>
      </c>
    </row>
    <row r="818" spans="2:23">
      <c r="B818" s="36" t="s">
        <v>18</v>
      </c>
      <c r="C818" s="37" t="s">
        <v>1046</v>
      </c>
      <c r="D818" s="38" t="s">
        <v>1047</v>
      </c>
      <c r="E818" s="39" t="s">
        <v>944</v>
      </c>
      <c r="F818" s="40">
        <v>2</v>
      </c>
      <c r="G818" s="41" t="s">
        <v>607</v>
      </c>
      <c r="H818" s="42">
        <v>2.2222222222222222E-3</v>
      </c>
      <c r="I818" s="136" t="s">
        <v>1033</v>
      </c>
      <c r="J818" s="139" t="s">
        <v>19</v>
      </c>
      <c r="K818" s="43">
        <v>40095</v>
      </c>
      <c r="L818" s="44" t="s">
        <v>1034</v>
      </c>
      <c r="M818" s="133" t="s">
        <v>944</v>
      </c>
      <c r="N818" s="46"/>
      <c r="O818" s="45">
        <v>2009</v>
      </c>
      <c r="P818" s="47"/>
      <c r="Q818" s="48"/>
      <c r="R818" s="48"/>
      <c r="S818" s="48"/>
      <c r="T818" s="49"/>
      <c r="U818" s="50"/>
      <c r="V818" s="51"/>
      <c r="W818" s="410"/>
    </row>
    <row r="819" spans="2:23">
      <c r="B819" s="36" t="s">
        <v>18</v>
      </c>
      <c r="C819" s="37" t="s">
        <v>1046</v>
      </c>
      <c r="D819" s="38" t="s">
        <v>1047</v>
      </c>
      <c r="E819" s="39" t="s">
        <v>944</v>
      </c>
      <c r="F819" s="40">
        <v>3</v>
      </c>
      <c r="G819" s="41" t="s">
        <v>1035</v>
      </c>
      <c r="H819" s="42">
        <v>2.0370370370370373E-3</v>
      </c>
      <c r="I819" s="136" t="s">
        <v>1033</v>
      </c>
      <c r="J819" s="139" t="s">
        <v>19</v>
      </c>
      <c r="K819" s="43">
        <v>40095</v>
      </c>
      <c r="L819" s="44" t="s">
        <v>1034</v>
      </c>
      <c r="M819" s="133" t="s">
        <v>944</v>
      </c>
      <c r="N819" s="46"/>
      <c r="O819" s="45">
        <v>2009</v>
      </c>
      <c r="P819" s="47"/>
      <c r="Q819" s="48"/>
      <c r="R819" s="48"/>
      <c r="S819" s="48"/>
      <c r="T819" s="49"/>
      <c r="U819" s="50"/>
      <c r="V819" s="51"/>
      <c r="W819" s="410"/>
    </row>
    <row r="820" spans="2:23">
      <c r="B820" s="36" t="s">
        <v>18</v>
      </c>
      <c r="C820" s="37" t="s">
        <v>1046</v>
      </c>
      <c r="D820" s="38" t="s">
        <v>1047</v>
      </c>
      <c r="E820" s="39" t="s">
        <v>944</v>
      </c>
      <c r="F820" s="40">
        <v>4</v>
      </c>
      <c r="G820" s="41" t="s">
        <v>127</v>
      </c>
      <c r="H820" s="42">
        <v>2.5578703703703705E-3</v>
      </c>
      <c r="I820" s="136" t="s">
        <v>1033</v>
      </c>
      <c r="J820" s="139" t="s">
        <v>19</v>
      </c>
      <c r="K820" s="43">
        <v>40095</v>
      </c>
      <c r="L820" s="44" t="s">
        <v>1034</v>
      </c>
      <c r="M820" s="133" t="s">
        <v>944</v>
      </c>
      <c r="N820" s="46"/>
      <c r="O820" s="45">
        <v>2009</v>
      </c>
      <c r="P820" s="47"/>
      <c r="Q820" s="48"/>
      <c r="R820" s="48"/>
      <c r="S820" s="48"/>
      <c r="T820" s="49"/>
      <c r="U820" s="50"/>
      <c r="V820" s="51"/>
      <c r="W820" s="410"/>
    </row>
    <row r="821" spans="2:23">
      <c r="B821" s="36" t="s">
        <v>18</v>
      </c>
      <c r="C821" s="37" t="s">
        <v>1046</v>
      </c>
      <c r="D821" s="38" t="s">
        <v>1047</v>
      </c>
      <c r="E821" s="39" t="s">
        <v>944</v>
      </c>
      <c r="F821" s="40">
        <v>5</v>
      </c>
      <c r="G821" s="41" t="s">
        <v>617</v>
      </c>
      <c r="H821" s="42">
        <v>2.2800925925925922E-3</v>
      </c>
      <c r="I821" s="136" t="s">
        <v>1033</v>
      </c>
      <c r="J821" s="139" t="s">
        <v>19</v>
      </c>
      <c r="K821" s="43">
        <v>40095</v>
      </c>
      <c r="L821" s="44" t="s">
        <v>1034</v>
      </c>
      <c r="M821" s="133" t="s">
        <v>944</v>
      </c>
      <c r="N821" s="46"/>
      <c r="O821" s="45">
        <v>2009</v>
      </c>
      <c r="P821" s="47"/>
      <c r="Q821" s="48"/>
      <c r="R821" s="48"/>
      <c r="S821" s="48"/>
      <c r="T821" s="49"/>
      <c r="U821" s="50"/>
      <c r="V821" s="51"/>
      <c r="W821" s="410"/>
    </row>
    <row r="822" spans="2:23">
      <c r="B822" s="36" t="s">
        <v>18</v>
      </c>
      <c r="C822" s="37" t="s">
        <v>1046</v>
      </c>
      <c r="D822" s="38" t="s">
        <v>1047</v>
      </c>
      <c r="E822" s="39" t="s">
        <v>944</v>
      </c>
      <c r="F822" s="40">
        <v>6</v>
      </c>
      <c r="G822" s="41" t="s">
        <v>1048</v>
      </c>
      <c r="H822" s="42">
        <v>2.476851851851852E-3</v>
      </c>
      <c r="I822" s="136" t="s">
        <v>1033</v>
      </c>
      <c r="J822" s="139" t="s">
        <v>19</v>
      </c>
      <c r="K822" s="43">
        <v>40095</v>
      </c>
      <c r="L822" s="44" t="s">
        <v>1034</v>
      </c>
      <c r="M822" s="133" t="s">
        <v>944</v>
      </c>
      <c r="N822" s="46"/>
      <c r="O822" s="45">
        <v>2009</v>
      </c>
      <c r="P822" s="47"/>
      <c r="Q822" s="48"/>
      <c r="R822" s="48"/>
      <c r="S822" s="48"/>
      <c r="T822" s="49"/>
      <c r="U822" s="50"/>
      <c r="V822" s="51"/>
      <c r="W822" s="410"/>
    </row>
    <row r="823" spans="2:23">
      <c r="B823" s="36" t="s">
        <v>18</v>
      </c>
      <c r="C823" s="37" t="s">
        <v>1046</v>
      </c>
      <c r="D823" s="38" t="s">
        <v>1047</v>
      </c>
      <c r="E823" s="39" t="s">
        <v>944</v>
      </c>
      <c r="F823" s="40">
        <v>7</v>
      </c>
      <c r="G823" s="41" t="s">
        <v>609</v>
      </c>
      <c r="H823" s="42">
        <v>2.2916666666666662E-3</v>
      </c>
      <c r="I823" s="136" t="s">
        <v>1033</v>
      </c>
      <c r="J823" s="139" t="s">
        <v>19</v>
      </c>
      <c r="K823" s="43">
        <v>40095</v>
      </c>
      <c r="L823" s="44" t="s">
        <v>1034</v>
      </c>
      <c r="M823" s="133" t="s">
        <v>944</v>
      </c>
      <c r="N823" s="46"/>
      <c r="O823" s="45">
        <v>2009</v>
      </c>
      <c r="P823" s="47"/>
      <c r="Q823" s="48"/>
      <c r="R823" s="48"/>
      <c r="S823" s="48"/>
      <c r="T823" s="49"/>
      <c r="U823" s="50"/>
      <c r="V823" s="51"/>
      <c r="W823" s="410"/>
    </row>
    <row r="824" spans="2:23">
      <c r="B824" s="36" t="s">
        <v>18</v>
      </c>
      <c r="C824" s="37" t="s">
        <v>1046</v>
      </c>
      <c r="D824" s="38" t="s">
        <v>1047</v>
      </c>
      <c r="E824" s="39" t="s">
        <v>944</v>
      </c>
      <c r="F824" s="40">
        <v>8</v>
      </c>
      <c r="G824" s="41" t="s">
        <v>1037</v>
      </c>
      <c r="H824" s="42">
        <v>2.3958333333333336E-3</v>
      </c>
      <c r="I824" s="136" t="s">
        <v>1033</v>
      </c>
      <c r="J824" s="139" t="s">
        <v>19</v>
      </c>
      <c r="K824" s="43">
        <v>40095</v>
      </c>
      <c r="L824" s="44" t="s">
        <v>1034</v>
      </c>
      <c r="M824" s="133" t="s">
        <v>944</v>
      </c>
      <c r="N824" s="46"/>
      <c r="O824" s="45">
        <v>2009</v>
      </c>
      <c r="P824" s="47"/>
      <c r="Q824" s="48"/>
      <c r="R824" s="48"/>
      <c r="S824" s="48"/>
      <c r="T824" s="49"/>
      <c r="U824" s="50"/>
      <c r="V824" s="51"/>
      <c r="W824" s="410"/>
    </row>
    <row r="825" spans="2:23">
      <c r="B825" s="36" t="s">
        <v>18</v>
      </c>
      <c r="C825" s="37" t="s">
        <v>1046</v>
      </c>
      <c r="D825" s="38" t="s">
        <v>1047</v>
      </c>
      <c r="E825" s="39" t="s">
        <v>944</v>
      </c>
      <c r="F825" s="40">
        <v>9</v>
      </c>
      <c r="G825" s="41" t="s">
        <v>1049</v>
      </c>
      <c r="H825" s="42">
        <v>2.8356481481481479E-3</v>
      </c>
      <c r="I825" s="136" t="s">
        <v>1033</v>
      </c>
      <c r="J825" s="139" t="s">
        <v>19</v>
      </c>
      <c r="K825" s="43">
        <v>40095</v>
      </c>
      <c r="L825" s="44" t="s">
        <v>1034</v>
      </c>
      <c r="M825" s="133" t="s">
        <v>944</v>
      </c>
      <c r="N825" s="46"/>
      <c r="O825" s="45">
        <v>2009</v>
      </c>
      <c r="P825" s="47"/>
      <c r="Q825" s="48"/>
      <c r="R825" s="48"/>
      <c r="S825" s="48"/>
      <c r="T825" s="49"/>
      <c r="U825" s="50"/>
      <c r="V825" s="51"/>
      <c r="W825" s="410"/>
    </row>
    <row r="826" spans="2:23">
      <c r="B826" s="36" t="s">
        <v>18</v>
      </c>
      <c r="C826" s="37" t="s">
        <v>1046</v>
      </c>
      <c r="D826" s="38" t="s">
        <v>1047</v>
      </c>
      <c r="E826" s="39" t="s">
        <v>944</v>
      </c>
      <c r="F826" s="40">
        <v>10</v>
      </c>
      <c r="G826" s="41" t="s">
        <v>1039</v>
      </c>
      <c r="H826" s="42">
        <v>2.1875000000000002E-3</v>
      </c>
      <c r="I826" s="136" t="s">
        <v>1033</v>
      </c>
      <c r="J826" s="139" t="s">
        <v>19</v>
      </c>
      <c r="K826" s="43">
        <v>40095</v>
      </c>
      <c r="L826" s="44" t="s">
        <v>1034</v>
      </c>
      <c r="M826" s="133" t="s">
        <v>944</v>
      </c>
      <c r="N826" s="46"/>
      <c r="O826" s="45">
        <v>2009</v>
      </c>
      <c r="P826" s="47"/>
      <c r="Q826" s="48"/>
      <c r="R826" s="48"/>
      <c r="S826" s="48"/>
      <c r="T826" s="49"/>
      <c r="U826" s="50"/>
      <c r="V826" s="51"/>
      <c r="W826" s="410"/>
    </row>
    <row r="827" spans="2:23">
      <c r="B827" s="36" t="s">
        <v>18</v>
      </c>
      <c r="C827" s="37" t="s">
        <v>1046</v>
      </c>
      <c r="D827" s="38" t="s">
        <v>1047</v>
      </c>
      <c r="E827" s="39" t="s">
        <v>944</v>
      </c>
      <c r="F827" s="40">
        <v>11</v>
      </c>
      <c r="G827" s="41" t="s">
        <v>1040</v>
      </c>
      <c r="H827" s="42">
        <v>2.2222222222222222E-3</v>
      </c>
      <c r="I827" s="136" t="s">
        <v>1033</v>
      </c>
      <c r="J827" s="139" t="s">
        <v>19</v>
      </c>
      <c r="K827" s="43">
        <v>40095</v>
      </c>
      <c r="L827" s="44" t="s">
        <v>1034</v>
      </c>
      <c r="M827" s="133" t="s">
        <v>944</v>
      </c>
      <c r="N827" s="46"/>
      <c r="O827" s="45">
        <v>2009</v>
      </c>
      <c r="P827" s="47"/>
      <c r="Q827" s="48"/>
      <c r="R827" s="48"/>
      <c r="S827" s="48"/>
      <c r="T827" s="49"/>
      <c r="U827" s="50"/>
      <c r="V827" s="51"/>
      <c r="W827" s="410"/>
    </row>
    <row r="828" spans="2:23">
      <c r="B828" s="36" t="s">
        <v>18</v>
      </c>
      <c r="C828" s="37" t="s">
        <v>1046</v>
      </c>
      <c r="D828" s="38" t="s">
        <v>1047</v>
      </c>
      <c r="E828" s="39" t="s">
        <v>944</v>
      </c>
      <c r="F828" s="40">
        <v>12</v>
      </c>
      <c r="G828" s="41" t="s">
        <v>1041</v>
      </c>
      <c r="H828" s="42">
        <v>2.5578703703703705E-3</v>
      </c>
      <c r="I828" s="136" t="s">
        <v>1033</v>
      </c>
      <c r="J828" s="139" t="s">
        <v>19</v>
      </c>
      <c r="K828" s="43">
        <v>40095</v>
      </c>
      <c r="L828" s="44" t="s">
        <v>1034</v>
      </c>
      <c r="M828" s="133" t="s">
        <v>944</v>
      </c>
      <c r="N828" s="46"/>
      <c r="O828" s="45">
        <v>2009</v>
      </c>
      <c r="P828" s="47"/>
      <c r="Q828" s="48"/>
      <c r="R828" s="48"/>
      <c r="S828" s="48"/>
      <c r="T828" s="49"/>
      <c r="U828" s="50"/>
      <c r="V828" s="51"/>
      <c r="W828" s="410"/>
    </row>
    <row r="829" spans="2:23">
      <c r="B829" s="36" t="s">
        <v>18</v>
      </c>
      <c r="C829" s="37" t="s">
        <v>1046</v>
      </c>
      <c r="D829" s="38" t="s">
        <v>1047</v>
      </c>
      <c r="E829" s="39" t="s">
        <v>944</v>
      </c>
      <c r="F829" s="40">
        <v>13</v>
      </c>
      <c r="G829" s="41" t="s">
        <v>1050</v>
      </c>
      <c r="H829" s="42">
        <v>2.1180555555555553E-3</v>
      </c>
      <c r="I829" s="136" t="s">
        <v>1033</v>
      </c>
      <c r="J829" s="139" t="s">
        <v>19</v>
      </c>
      <c r="K829" s="43">
        <v>40095</v>
      </c>
      <c r="L829" s="44" t="s">
        <v>1034</v>
      </c>
      <c r="M829" s="133" t="s">
        <v>944</v>
      </c>
      <c r="N829" s="46"/>
      <c r="O829" s="45">
        <v>2009</v>
      </c>
      <c r="P829" s="47"/>
      <c r="Q829" s="48"/>
      <c r="R829" s="48"/>
      <c r="S829" s="48"/>
      <c r="T829" s="49"/>
      <c r="U829" s="50"/>
      <c r="V829" s="51"/>
      <c r="W829" s="410"/>
    </row>
    <row r="830" spans="2:23">
      <c r="B830" s="36" t="s">
        <v>18</v>
      </c>
      <c r="C830" s="37" t="s">
        <v>1046</v>
      </c>
      <c r="D830" s="38" t="s">
        <v>1047</v>
      </c>
      <c r="E830" s="39" t="s">
        <v>944</v>
      </c>
      <c r="F830" s="40">
        <v>14</v>
      </c>
      <c r="G830" s="41" t="s">
        <v>1043</v>
      </c>
      <c r="H830" s="42">
        <v>2.6273148148148145E-3</v>
      </c>
      <c r="I830" s="136" t="s">
        <v>1033</v>
      </c>
      <c r="J830" s="139" t="s">
        <v>19</v>
      </c>
      <c r="K830" s="43">
        <v>40095</v>
      </c>
      <c r="L830" s="44" t="s">
        <v>1034</v>
      </c>
      <c r="M830" s="133" t="s">
        <v>944</v>
      </c>
      <c r="N830" s="46"/>
      <c r="O830" s="45">
        <v>2009</v>
      </c>
      <c r="P830" s="47"/>
      <c r="Q830" s="48"/>
      <c r="R830" s="48"/>
      <c r="S830" s="48"/>
      <c r="T830" s="49"/>
      <c r="U830" s="50"/>
      <c r="V830" s="51"/>
      <c r="W830" s="410"/>
    </row>
    <row r="831" spans="2:23">
      <c r="B831" s="36" t="s">
        <v>18</v>
      </c>
      <c r="C831" s="37" t="s">
        <v>1046</v>
      </c>
      <c r="D831" s="38" t="s">
        <v>1047</v>
      </c>
      <c r="E831" s="39" t="s">
        <v>944</v>
      </c>
      <c r="F831" s="40">
        <v>15</v>
      </c>
      <c r="G831" s="41" t="s">
        <v>1044</v>
      </c>
      <c r="H831" s="42">
        <v>2.4074074074074076E-3</v>
      </c>
      <c r="I831" s="136" t="s">
        <v>1033</v>
      </c>
      <c r="J831" s="139" t="s">
        <v>19</v>
      </c>
      <c r="K831" s="43">
        <v>40095</v>
      </c>
      <c r="L831" s="44" t="s">
        <v>1034</v>
      </c>
      <c r="M831" s="133" t="s">
        <v>944</v>
      </c>
      <c r="N831" s="46"/>
      <c r="O831" s="45">
        <v>2009</v>
      </c>
      <c r="P831" s="47"/>
      <c r="Q831" s="48"/>
      <c r="R831" s="48"/>
      <c r="S831" s="48"/>
      <c r="T831" s="49"/>
      <c r="U831" s="50"/>
      <c r="V831" s="51"/>
      <c r="W831" s="410"/>
    </row>
    <row r="832" spans="2:23">
      <c r="B832" s="36" t="s">
        <v>18</v>
      </c>
      <c r="C832" s="37" t="s">
        <v>1046</v>
      </c>
      <c r="D832" s="38" t="s">
        <v>1047</v>
      </c>
      <c r="E832" s="39" t="s">
        <v>944</v>
      </c>
      <c r="F832" s="40">
        <v>16</v>
      </c>
      <c r="G832" s="41" t="s">
        <v>1045</v>
      </c>
      <c r="H832" s="42">
        <v>2.1875000000000002E-3</v>
      </c>
      <c r="I832" s="136" t="s">
        <v>1033</v>
      </c>
      <c r="J832" s="139" t="s">
        <v>19</v>
      </c>
      <c r="K832" s="43">
        <v>40095</v>
      </c>
      <c r="L832" s="44" t="s">
        <v>1034</v>
      </c>
      <c r="M832" s="133" t="s">
        <v>944</v>
      </c>
      <c r="N832" s="46"/>
      <c r="O832" s="45">
        <v>2009</v>
      </c>
      <c r="P832" s="47"/>
      <c r="Q832" s="48"/>
      <c r="R832" s="48"/>
      <c r="S832" s="48"/>
      <c r="T832" s="49"/>
      <c r="U832" s="50"/>
      <c r="V832" s="51"/>
      <c r="W832" s="410"/>
    </row>
    <row r="833" spans="2:23">
      <c r="B833" s="36" t="s">
        <v>18</v>
      </c>
      <c r="C833" s="37" t="s">
        <v>1046</v>
      </c>
      <c r="D833" s="38" t="s">
        <v>1047</v>
      </c>
      <c r="E833" s="39" t="s">
        <v>944</v>
      </c>
      <c r="F833" s="40">
        <v>17</v>
      </c>
      <c r="G833" s="41" t="s">
        <v>1032</v>
      </c>
      <c r="H833" s="42">
        <v>2.638888888888889E-3</v>
      </c>
      <c r="I833" s="136" t="s">
        <v>1033</v>
      </c>
      <c r="J833" s="139" t="s">
        <v>19</v>
      </c>
      <c r="K833" s="43">
        <v>40095</v>
      </c>
      <c r="L833" s="44" t="s">
        <v>1034</v>
      </c>
      <c r="M833" s="133" t="s">
        <v>944</v>
      </c>
      <c r="N833" s="46"/>
      <c r="O833" s="45">
        <v>2009</v>
      </c>
      <c r="P833" s="47"/>
      <c r="Q833" s="48"/>
      <c r="R833" s="48"/>
      <c r="S833" s="48"/>
      <c r="T833" s="49"/>
      <c r="U833" s="50"/>
      <c r="V833" s="51"/>
      <c r="W833" s="410"/>
    </row>
    <row r="834" spans="2:23">
      <c r="B834" s="36" t="s">
        <v>18</v>
      </c>
      <c r="C834" s="37" t="s">
        <v>1046</v>
      </c>
      <c r="D834" s="38" t="s">
        <v>1047</v>
      </c>
      <c r="E834" s="39" t="s">
        <v>944</v>
      </c>
      <c r="F834" s="40">
        <v>18</v>
      </c>
      <c r="G834" s="41" t="s">
        <v>1051</v>
      </c>
      <c r="H834" s="42">
        <v>1.1493055555555555E-2</v>
      </c>
      <c r="I834" s="136" t="s">
        <v>1033</v>
      </c>
      <c r="J834" s="139" t="s">
        <v>19</v>
      </c>
      <c r="K834" s="43">
        <v>40095</v>
      </c>
      <c r="L834" s="44" t="s">
        <v>1034</v>
      </c>
      <c r="M834" s="133" t="s">
        <v>944</v>
      </c>
      <c r="N834" s="46"/>
      <c r="O834" s="45">
        <v>2009</v>
      </c>
      <c r="P834" s="47"/>
      <c r="Q834" s="48"/>
      <c r="R834" s="48"/>
      <c r="S834" s="48"/>
      <c r="T834" s="49"/>
      <c r="U834" s="50"/>
      <c r="V834" s="51"/>
      <c r="W834" s="410"/>
    </row>
    <row r="835" spans="2:23">
      <c r="B835" s="36" t="s">
        <v>18</v>
      </c>
      <c r="C835" s="37" t="s">
        <v>1046</v>
      </c>
      <c r="D835" s="38" t="s">
        <v>1047</v>
      </c>
      <c r="E835" s="39" t="s">
        <v>944</v>
      </c>
      <c r="F835" s="40">
        <v>19</v>
      </c>
      <c r="G835" s="41" t="s">
        <v>1044</v>
      </c>
      <c r="H835" s="42">
        <v>2.4074074074074076E-3</v>
      </c>
      <c r="I835" s="136" t="s">
        <v>1033</v>
      </c>
      <c r="J835" s="139" t="s">
        <v>19</v>
      </c>
      <c r="K835" s="43">
        <v>40095</v>
      </c>
      <c r="L835" s="44" t="s">
        <v>1034</v>
      </c>
      <c r="M835" s="133" t="s">
        <v>944</v>
      </c>
      <c r="N835" s="46"/>
      <c r="O835" s="45">
        <v>2009</v>
      </c>
      <c r="P835" s="47"/>
      <c r="Q835" s="48"/>
      <c r="R835" s="48"/>
      <c r="S835" s="48"/>
      <c r="T835" s="49"/>
      <c r="U835" s="50"/>
      <c r="V835" s="51"/>
      <c r="W835" s="410"/>
    </row>
    <row r="836" spans="2:23">
      <c r="B836" s="36" t="s">
        <v>18</v>
      </c>
      <c r="C836" s="37" t="s">
        <v>1046</v>
      </c>
      <c r="D836" s="38" t="s">
        <v>1047</v>
      </c>
      <c r="E836" s="39" t="s">
        <v>944</v>
      </c>
      <c r="F836" s="40">
        <v>20</v>
      </c>
      <c r="G836" s="41" t="s">
        <v>1052</v>
      </c>
      <c r="H836" s="42">
        <v>2.3611111111111111E-3</v>
      </c>
      <c r="I836" s="136" t="s">
        <v>1033</v>
      </c>
      <c r="J836" s="139" t="s">
        <v>19</v>
      </c>
      <c r="K836" s="43">
        <v>40095</v>
      </c>
      <c r="L836" s="44" t="s">
        <v>1034</v>
      </c>
      <c r="M836" s="133" t="s">
        <v>944</v>
      </c>
      <c r="N836" s="46"/>
      <c r="O836" s="45">
        <v>2009</v>
      </c>
      <c r="P836" s="47"/>
      <c r="Q836" s="48"/>
      <c r="R836" s="48"/>
      <c r="S836" s="48"/>
      <c r="T836" s="49"/>
      <c r="U836" s="50"/>
      <c r="V836" s="51"/>
      <c r="W836" s="410"/>
    </row>
    <row r="837" spans="2:23">
      <c r="B837" s="57" t="s">
        <v>18</v>
      </c>
      <c r="C837" s="58" t="s">
        <v>1053</v>
      </c>
      <c r="D837" s="59" t="s">
        <v>1054</v>
      </c>
      <c r="E837" s="60" t="s">
        <v>944</v>
      </c>
      <c r="F837" s="61">
        <v>1</v>
      </c>
      <c r="G837" s="62" t="s">
        <v>1032</v>
      </c>
      <c r="H837" s="63">
        <v>2.1759259259259262E-3</v>
      </c>
      <c r="I837" s="137" t="s">
        <v>1032</v>
      </c>
      <c r="J837" s="140" t="s">
        <v>19</v>
      </c>
      <c r="K837" s="64">
        <v>40140</v>
      </c>
      <c r="L837" s="65" t="s">
        <v>1034</v>
      </c>
      <c r="M837" s="134" t="s">
        <v>944</v>
      </c>
      <c r="N837" s="67"/>
      <c r="O837" s="66">
        <v>2009</v>
      </c>
      <c r="P837" s="68"/>
      <c r="Q837" s="69"/>
      <c r="R837" s="69"/>
      <c r="S837" s="69"/>
      <c r="T837" s="70"/>
      <c r="U837" s="71"/>
      <c r="V837" s="407"/>
      <c r="W837" s="410" t="s">
        <v>1497</v>
      </c>
    </row>
    <row r="838" spans="2:23">
      <c r="B838" s="36" t="s">
        <v>18</v>
      </c>
      <c r="C838" s="37" t="s">
        <v>1053</v>
      </c>
      <c r="D838" s="38" t="s">
        <v>1054</v>
      </c>
      <c r="E838" s="39" t="s">
        <v>944</v>
      </c>
      <c r="F838" s="40">
        <v>2</v>
      </c>
      <c r="G838" s="41" t="s">
        <v>1043</v>
      </c>
      <c r="H838" s="42">
        <v>2.6273148148148145E-3</v>
      </c>
      <c r="I838" s="136" t="s">
        <v>1032</v>
      </c>
      <c r="J838" s="139" t="s">
        <v>19</v>
      </c>
      <c r="K838" s="43">
        <v>40140</v>
      </c>
      <c r="L838" s="44" t="s">
        <v>1034</v>
      </c>
      <c r="M838" s="133" t="s">
        <v>944</v>
      </c>
      <c r="N838" s="46"/>
      <c r="O838" s="45">
        <v>2009</v>
      </c>
      <c r="P838" s="47"/>
      <c r="Q838" s="48"/>
      <c r="R838" s="48"/>
      <c r="S838" s="48"/>
      <c r="T838" s="49"/>
      <c r="U838" s="50"/>
      <c r="V838" s="51"/>
      <c r="W838" s="410"/>
    </row>
    <row r="839" spans="2:23">
      <c r="B839" s="36" t="s">
        <v>18</v>
      </c>
      <c r="C839" s="37" t="s">
        <v>1053</v>
      </c>
      <c r="D839" s="38" t="s">
        <v>1054</v>
      </c>
      <c r="E839" s="39" t="s">
        <v>944</v>
      </c>
      <c r="F839" s="40">
        <v>3</v>
      </c>
      <c r="G839" s="41" t="s">
        <v>1035</v>
      </c>
      <c r="H839" s="42">
        <v>2.0370370370370373E-3</v>
      </c>
      <c r="I839" s="136" t="s">
        <v>1032</v>
      </c>
      <c r="J839" s="139" t="s">
        <v>19</v>
      </c>
      <c r="K839" s="43">
        <v>40140</v>
      </c>
      <c r="L839" s="44" t="s">
        <v>1034</v>
      </c>
      <c r="M839" s="133" t="s">
        <v>944</v>
      </c>
      <c r="N839" s="46"/>
      <c r="O839" s="45">
        <v>2009</v>
      </c>
      <c r="P839" s="47"/>
      <c r="Q839" s="48"/>
      <c r="R839" s="48"/>
      <c r="S839" s="48"/>
      <c r="T839" s="49"/>
      <c r="U839" s="50"/>
      <c r="V839" s="51"/>
      <c r="W839" s="410"/>
    </row>
    <row r="840" spans="2:23">
      <c r="B840" s="36" t="s">
        <v>18</v>
      </c>
      <c r="C840" s="37" t="s">
        <v>1053</v>
      </c>
      <c r="D840" s="38" t="s">
        <v>1054</v>
      </c>
      <c r="E840" s="39" t="s">
        <v>944</v>
      </c>
      <c r="F840" s="40">
        <v>4</v>
      </c>
      <c r="G840" s="41" t="s">
        <v>127</v>
      </c>
      <c r="H840" s="42">
        <v>2.5578703703703705E-3</v>
      </c>
      <c r="I840" s="136" t="s">
        <v>1032</v>
      </c>
      <c r="J840" s="139" t="s">
        <v>19</v>
      </c>
      <c r="K840" s="43">
        <v>40140</v>
      </c>
      <c r="L840" s="44" t="s">
        <v>1034</v>
      </c>
      <c r="M840" s="133" t="s">
        <v>944</v>
      </c>
      <c r="N840" s="46"/>
      <c r="O840" s="45">
        <v>2009</v>
      </c>
      <c r="P840" s="47"/>
      <c r="Q840" s="48"/>
      <c r="R840" s="48"/>
      <c r="S840" s="48"/>
      <c r="T840" s="49"/>
      <c r="U840" s="50"/>
      <c r="V840" s="51"/>
      <c r="W840" s="410"/>
    </row>
    <row r="841" spans="2:23">
      <c r="B841" s="36" t="s">
        <v>18</v>
      </c>
      <c r="C841" s="37" t="s">
        <v>1053</v>
      </c>
      <c r="D841" s="38" t="s">
        <v>1054</v>
      </c>
      <c r="E841" s="39" t="s">
        <v>944</v>
      </c>
      <c r="F841" s="40">
        <v>5</v>
      </c>
      <c r="G841" s="41" t="s">
        <v>617</v>
      </c>
      <c r="H841" s="42">
        <v>2.2800925925925922E-3</v>
      </c>
      <c r="I841" s="136" t="s">
        <v>1032</v>
      </c>
      <c r="J841" s="139" t="s">
        <v>19</v>
      </c>
      <c r="K841" s="43">
        <v>40140</v>
      </c>
      <c r="L841" s="44" t="s">
        <v>1034</v>
      </c>
      <c r="M841" s="133" t="s">
        <v>944</v>
      </c>
      <c r="N841" s="46"/>
      <c r="O841" s="45">
        <v>2009</v>
      </c>
      <c r="P841" s="47"/>
      <c r="Q841" s="48"/>
      <c r="R841" s="48"/>
      <c r="S841" s="48"/>
      <c r="T841" s="49"/>
      <c r="U841" s="50"/>
      <c r="V841" s="51"/>
      <c r="W841" s="410"/>
    </row>
    <row r="842" spans="2:23">
      <c r="B842" s="36" t="s">
        <v>18</v>
      </c>
      <c r="C842" s="37" t="s">
        <v>1053</v>
      </c>
      <c r="D842" s="38" t="s">
        <v>1054</v>
      </c>
      <c r="E842" s="39" t="s">
        <v>944</v>
      </c>
      <c r="F842" s="40">
        <v>6</v>
      </c>
      <c r="G842" s="41" t="s">
        <v>1048</v>
      </c>
      <c r="H842" s="42">
        <v>2.476851851851852E-3</v>
      </c>
      <c r="I842" s="136" t="s">
        <v>1032</v>
      </c>
      <c r="J842" s="139" t="s">
        <v>19</v>
      </c>
      <c r="K842" s="43">
        <v>40140</v>
      </c>
      <c r="L842" s="44" t="s">
        <v>1034</v>
      </c>
      <c r="M842" s="133" t="s">
        <v>944</v>
      </c>
      <c r="N842" s="46"/>
      <c r="O842" s="45">
        <v>2009</v>
      </c>
      <c r="P842" s="47"/>
      <c r="Q842" s="48"/>
      <c r="R842" s="48"/>
      <c r="S842" s="48"/>
      <c r="T842" s="49"/>
      <c r="U842" s="50"/>
      <c r="V842" s="51"/>
      <c r="W842" s="410"/>
    </row>
    <row r="843" spans="2:23">
      <c r="B843" s="36" t="s">
        <v>18</v>
      </c>
      <c r="C843" s="37" t="s">
        <v>1053</v>
      </c>
      <c r="D843" s="38" t="s">
        <v>1054</v>
      </c>
      <c r="E843" s="39" t="s">
        <v>944</v>
      </c>
      <c r="F843" s="40">
        <v>7</v>
      </c>
      <c r="G843" s="41" t="s">
        <v>609</v>
      </c>
      <c r="H843" s="42">
        <v>2.2916666666666662E-3</v>
      </c>
      <c r="I843" s="136" t="s">
        <v>1032</v>
      </c>
      <c r="J843" s="139" t="s">
        <v>19</v>
      </c>
      <c r="K843" s="43">
        <v>40140</v>
      </c>
      <c r="L843" s="44" t="s">
        <v>1034</v>
      </c>
      <c r="M843" s="133" t="s">
        <v>944</v>
      </c>
      <c r="N843" s="46"/>
      <c r="O843" s="45">
        <v>2009</v>
      </c>
      <c r="P843" s="47"/>
      <c r="Q843" s="48"/>
      <c r="R843" s="48"/>
      <c r="S843" s="48"/>
      <c r="T843" s="49"/>
      <c r="U843" s="50"/>
      <c r="V843" s="51"/>
      <c r="W843" s="410"/>
    </row>
    <row r="844" spans="2:23">
      <c r="B844" s="36" t="s">
        <v>18</v>
      </c>
      <c r="C844" s="37" t="s">
        <v>1053</v>
      </c>
      <c r="D844" s="38" t="s">
        <v>1054</v>
      </c>
      <c r="E844" s="39" t="s">
        <v>944</v>
      </c>
      <c r="F844" s="40">
        <v>8</v>
      </c>
      <c r="G844" s="41" t="s">
        <v>1037</v>
      </c>
      <c r="H844" s="42">
        <v>2.3958333333333336E-3</v>
      </c>
      <c r="I844" s="136" t="s">
        <v>1032</v>
      </c>
      <c r="J844" s="139" t="s">
        <v>19</v>
      </c>
      <c r="K844" s="43">
        <v>40140</v>
      </c>
      <c r="L844" s="44" t="s">
        <v>1034</v>
      </c>
      <c r="M844" s="133" t="s">
        <v>944</v>
      </c>
      <c r="N844" s="46"/>
      <c r="O844" s="45">
        <v>2009</v>
      </c>
      <c r="P844" s="47"/>
      <c r="Q844" s="48"/>
      <c r="R844" s="48"/>
      <c r="S844" s="48"/>
      <c r="T844" s="49"/>
      <c r="U844" s="50"/>
      <c r="V844" s="51"/>
      <c r="W844" s="410"/>
    </row>
    <row r="845" spans="2:23">
      <c r="B845" s="36" t="s">
        <v>18</v>
      </c>
      <c r="C845" s="37" t="s">
        <v>1053</v>
      </c>
      <c r="D845" s="38" t="s">
        <v>1054</v>
      </c>
      <c r="E845" s="39" t="s">
        <v>944</v>
      </c>
      <c r="F845" s="40">
        <v>9</v>
      </c>
      <c r="G845" s="41" t="s">
        <v>1038</v>
      </c>
      <c r="H845" s="42">
        <v>2.8356481481481479E-3</v>
      </c>
      <c r="I845" s="136" t="s">
        <v>1032</v>
      </c>
      <c r="J845" s="139" t="s">
        <v>19</v>
      </c>
      <c r="K845" s="43">
        <v>40140</v>
      </c>
      <c r="L845" s="44" t="s">
        <v>1034</v>
      </c>
      <c r="M845" s="133" t="s">
        <v>944</v>
      </c>
      <c r="N845" s="46"/>
      <c r="O845" s="45">
        <v>2009</v>
      </c>
      <c r="P845" s="47"/>
      <c r="Q845" s="48"/>
      <c r="R845" s="48"/>
      <c r="S845" s="48"/>
      <c r="T845" s="49"/>
      <c r="U845" s="50"/>
      <c r="V845" s="51"/>
      <c r="W845" s="410"/>
    </row>
    <row r="846" spans="2:23">
      <c r="B846" s="36" t="s">
        <v>18</v>
      </c>
      <c r="C846" s="37" t="s">
        <v>1053</v>
      </c>
      <c r="D846" s="38" t="s">
        <v>1054</v>
      </c>
      <c r="E846" s="39" t="s">
        <v>944</v>
      </c>
      <c r="F846" s="40">
        <v>10</v>
      </c>
      <c r="G846" s="41" t="s">
        <v>1039</v>
      </c>
      <c r="H846" s="42">
        <v>2.1875000000000002E-3</v>
      </c>
      <c r="I846" s="136" t="s">
        <v>1032</v>
      </c>
      <c r="J846" s="139" t="s">
        <v>19</v>
      </c>
      <c r="K846" s="43">
        <v>40140</v>
      </c>
      <c r="L846" s="44" t="s">
        <v>1034</v>
      </c>
      <c r="M846" s="133" t="s">
        <v>944</v>
      </c>
      <c r="N846" s="46"/>
      <c r="O846" s="45">
        <v>2009</v>
      </c>
      <c r="P846" s="47"/>
      <c r="Q846" s="48"/>
      <c r="R846" s="48"/>
      <c r="S846" s="48"/>
      <c r="T846" s="49"/>
      <c r="U846" s="50"/>
      <c r="V846" s="51"/>
      <c r="W846" s="410"/>
    </row>
    <row r="847" spans="2:23">
      <c r="B847" s="36" t="s">
        <v>18</v>
      </c>
      <c r="C847" s="37" t="s">
        <v>1053</v>
      </c>
      <c r="D847" s="38" t="s">
        <v>1054</v>
      </c>
      <c r="E847" s="39" t="s">
        <v>944</v>
      </c>
      <c r="F847" s="40">
        <v>11</v>
      </c>
      <c r="G847" s="41" t="s">
        <v>1040</v>
      </c>
      <c r="H847" s="42">
        <v>2.2222222222222222E-3</v>
      </c>
      <c r="I847" s="136" t="s">
        <v>1032</v>
      </c>
      <c r="J847" s="139" t="s">
        <v>19</v>
      </c>
      <c r="K847" s="43">
        <v>40140</v>
      </c>
      <c r="L847" s="44" t="s">
        <v>1034</v>
      </c>
      <c r="M847" s="133" t="s">
        <v>944</v>
      </c>
      <c r="N847" s="46"/>
      <c r="O847" s="45">
        <v>2009</v>
      </c>
      <c r="P847" s="47"/>
      <c r="Q847" s="48"/>
      <c r="R847" s="48"/>
      <c r="S847" s="48"/>
      <c r="T847" s="49"/>
      <c r="U847" s="50"/>
      <c r="V847" s="51"/>
      <c r="W847" s="410"/>
    </row>
    <row r="848" spans="2:23">
      <c r="B848" s="36" t="s">
        <v>18</v>
      </c>
      <c r="C848" s="37" t="s">
        <v>1053</v>
      </c>
      <c r="D848" s="38" t="s">
        <v>1054</v>
      </c>
      <c r="E848" s="39" t="s">
        <v>944</v>
      </c>
      <c r="F848" s="40">
        <v>12</v>
      </c>
      <c r="G848" s="41" t="s">
        <v>1041</v>
      </c>
      <c r="H848" s="42">
        <v>2.5578703703703705E-3</v>
      </c>
      <c r="I848" s="136" t="s">
        <v>1032</v>
      </c>
      <c r="J848" s="139" t="s">
        <v>19</v>
      </c>
      <c r="K848" s="43">
        <v>40140</v>
      </c>
      <c r="L848" s="44" t="s">
        <v>1034</v>
      </c>
      <c r="M848" s="133" t="s">
        <v>944</v>
      </c>
      <c r="N848" s="46"/>
      <c r="O848" s="45">
        <v>2009</v>
      </c>
      <c r="P848" s="47"/>
      <c r="Q848" s="48"/>
      <c r="R848" s="48"/>
      <c r="S848" s="48"/>
      <c r="T848" s="49"/>
      <c r="U848" s="50"/>
      <c r="V848" s="51"/>
      <c r="W848" s="410"/>
    </row>
    <row r="849" spans="2:23">
      <c r="B849" s="36" t="s">
        <v>18</v>
      </c>
      <c r="C849" s="37" t="s">
        <v>1053</v>
      </c>
      <c r="D849" s="38" t="s">
        <v>1054</v>
      </c>
      <c r="E849" s="39" t="s">
        <v>944</v>
      </c>
      <c r="F849" s="40">
        <v>13</v>
      </c>
      <c r="G849" s="41" t="s">
        <v>1050</v>
      </c>
      <c r="H849" s="42">
        <v>2.1180555555555553E-3</v>
      </c>
      <c r="I849" s="136" t="s">
        <v>1032</v>
      </c>
      <c r="J849" s="139" t="s">
        <v>19</v>
      </c>
      <c r="K849" s="43">
        <v>40140</v>
      </c>
      <c r="L849" s="44" t="s">
        <v>1034</v>
      </c>
      <c r="M849" s="133" t="s">
        <v>944</v>
      </c>
      <c r="N849" s="46"/>
      <c r="O849" s="45">
        <v>2009</v>
      </c>
      <c r="P849" s="47"/>
      <c r="Q849" s="48"/>
      <c r="R849" s="48"/>
      <c r="S849" s="48"/>
      <c r="T849" s="49"/>
      <c r="U849" s="50"/>
      <c r="V849" s="51"/>
      <c r="W849" s="410"/>
    </row>
    <row r="850" spans="2:23">
      <c r="B850" s="57" t="s">
        <v>18</v>
      </c>
      <c r="C850" s="58" t="s">
        <v>1055</v>
      </c>
      <c r="D850" s="59" t="s">
        <v>1056</v>
      </c>
      <c r="E850" s="60" t="s">
        <v>944</v>
      </c>
      <c r="F850" s="61">
        <v>1</v>
      </c>
      <c r="G850" s="62" t="s">
        <v>1057</v>
      </c>
      <c r="H850" s="63">
        <v>2.3148148148148151E-3</v>
      </c>
      <c r="I850" s="137" t="s">
        <v>1058</v>
      </c>
      <c r="J850" s="140" t="s">
        <v>46</v>
      </c>
      <c r="K850" s="64">
        <v>40470</v>
      </c>
      <c r="L850" s="65" t="s">
        <v>1059</v>
      </c>
      <c r="M850" s="134" t="s">
        <v>944</v>
      </c>
      <c r="N850" s="67"/>
      <c r="O850" s="66">
        <v>2010</v>
      </c>
      <c r="P850" s="68"/>
      <c r="Q850" s="69"/>
      <c r="R850" s="69"/>
      <c r="S850" s="69"/>
      <c r="T850" s="70"/>
      <c r="U850" s="71"/>
      <c r="V850" s="407"/>
      <c r="W850" s="410" t="s">
        <v>1497</v>
      </c>
    </row>
    <row r="851" spans="2:23">
      <c r="B851" s="36" t="s">
        <v>18</v>
      </c>
      <c r="C851" s="37" t="s">
        <v>1055</v>
      </c>
      <c r="D851" s="38" t="s">
        <v>1056</v>
      </c>
      <c r="E851" s="39" t="s">
        <v>944</v>
      </c>
      <c r="F851" s="40">
        <v>2</v>
      </c>
      <c r="G851" s="41" t="s">
        <v>1060</v>
      </c>
      <c r="H851" s="42">
        <v>2.1180555555555553E-3</v>
      </c>
      <c r="I851" s="136" t="s">
        <v>1058</v>
      </c>
      <c r="J851" s="139" t="s">
        <v>46</v>
      </c>
      <c r="K851" s="43">
        <v>40470</v>
      </c>
      <c r="L851" s="44" t="s">
        <v>1059</v>
      </c>
      <c r="M851" s="133" t="s">
        <v>944</v>
      </c>
      <c r="N851" s="46"/>
      <c r="O851" s="45">
        <v>2010</v>
      </c>
      <c r="P851" s="47"/>
      <c r="Q851" s="48"/>
      <c r="R851" s="48"/>
      <c r="S851" s="48"/>
      <c r="T851" s="49"/>
      <c r="U851" s="50"/>
      <c r="V851" s="51"/>
      <c r="W851" s="410"/>
    </row>
    <row r="852" spans="2:23">
      <c r="B852" s="36" t="s">
        <v>18</v>
      </c>
      <c r="C852" s="37" t="s">
        <v>1055</v>
      </c>
      <c r="D852" s="38" t="s">
        <v>1056</v>
      </c>
      <c r="E852" s="39" t="s">
        <v>944</v>
      </c>
      <c r="F852" s="40">
        <v>3</v>
      </c>
      <c r="G852" s="41" t="s">
        <v>1061</v>
      </c>
      <c r="H852" s="42">
        <v>2.0138888888888888E-3</v>
      </c>
      <c r="I852" s="136" t="s">
        <v>1058</v>
      </c>
      <c r="J852" s="139" t="s">
        <v>46</v>
      </c>
      <c r="K852" s="43">
        <v>40470</v>
      </c>
      <c r="L852" s="44" t="s">
        <v>1059</v>
      </c>
      <c r="M852" s="133" t="s">
        <v>944</v>
      </c>
      <c r="N852" s="46"/>
      <c r="O852" s="45">
        <v>2010</v>
      </c>
      <c r="P852" s="47"/>
      <c r="Q852" s="48"/>
      <c r="R852" s="48"/>
      <c r="S852" s="48"/>
      <c r="T852" s="49"/>
      <c r="U852" s="50"/>
      <c r="V852" s="51"/>
      <c r="W852" s="410"/>
    </row>
    <row r="853" spans="2:23">
      <c r="B853" s="36" t="s">
        <v>18</v>
      </c>
      <c r="C853" s="37" t="s">
        <v>1055</v>
      </c>
      <c r="D853" s="38" t="s">
        <v>1056</v>
      </c>
      <c r="E853" s="39" t="s">
        <v>944</v>
      </c>
      <c r="F853" s="40">
        <v>4</v>
      </c>
      <c r="G853" s="41" t="s">
        <v>1062</v>
      </c>
      <c r="H853" s="42">
        <v>2.3611111111111111E-3</v>
      </c>
      <c r="I853" s="136" t="s">
        <v>1058</v>
      </c>
      <c r="J853" s="139" t="s">
        <v>46</v>
      </c>
      <c r="K853" s="43">
        <v>40470</v>
      </c>
      <c r="L853" s="44" t="s">
        <v>1059</v>
      </c>
      <c r="M853" s="133" t="s">
        <v>944</v>
      </c>
      <c r="N853" s="46"/>
      <c r="O853" s="45">
        <v>2010</v>
      </c>
      <c r="P853" s="47"/>
      <c r="Q853" s="48"/>
      <c r="R853" s="48"/>
      <c r="S853" s="48"/>
      <c r="T853" s="49"/>
      <c r="U853" s="50"/>
      <c r="V853" s="51"/>
      <c r="W853" s="410"/>
    </row>
    <row r="854" spans="2:23">
      <c r="B854" s="36" t="s">
        <v>18</v>
      </c>
      <c r="C854" s="37" t="s">
        <v>1055</v>
      </c>
      <c r="D854" s="38" t="s">
        <v>1056</v>
      </c>
      <c r="E854" s="39" t="s">
        <v>944</v>
      </c>
      <c r="F854" s="40">
        <v>5</v>
      </c>
      <c r="G854" s="41" t="s">
        <v>473</v>
      </c>
      <c r="H854" s="42">
        <v>1.701388888888889E-3</v>
      </c>
      <c r="I854" s="136" t="s">
        <v>1058</v>
      </c>
      <c r="J854" s="139" t="s">
        <v>46</v>
      </c>
      <c r="K854" s="43">
        <v>40470</v>
      </c>
      <c r="L854" s="44" t="s">
        <v>1059</v>
      </c>
      <c r="M854" s="133" t="s">
        <v>944</v>
      </c>
      <c r="N854" s="46"/>
      <c r="O854" s="45">
        <v>2010</v>
      </c>
      <c r="P854" s="47"/>
      <c r="Q854" s="48"/>
      <c r="R854" s="48"/>
      <c r="S854" s="48"/>
      <c r="T854" s="49"/>
      <c r="U854" s="50"/>
      <c r="V854" s="51"/>
      <c r="W854" s="410"/>
    </row>
    <row r="855" spans="2:23">
      <c r="B855" s="36" t="s">
        <v>18</v>
      </c>
      <c r="C855" s="37" t="s">
        <v>1055</v>
      </c>
      <c r="D855" s="38" t="s">
        <v>1056</v>
      </c>
      <c r="E855" s="39" t="s">
        <v>944</v>
      </c>
      <c r="F855" s="40">
        <v>6</v>
      </c>
      <c r="G855" s="41" t="s">
        <v>1063</v>
      </c>
      <c r="H855" s="42">
        <v>1.689814814814815E-3</v>
      </c>
      <c r="I855" s="136" t="s">
        <v>1058</v>
      </c>
      <c r="J855" s="139" t="s">
        <v>46</v>
      </c>
      <c r="K855" s="43">
        <v>40470</v>
      </c>
      <c r="L855" s="44" t="s">
        <v>1059</v>
      </c>
      <c r="M855" s="133" t="s">
        <v>944</v>
      </c>
      <c r="N855" s="46"/>
      <c r="O855" s="45">
        <v>2010</v>
      </c>
      <c r="P855" s="47"/>
      <c r="Q855" s="48"/>
      <c r="R855" s="48"/>
      <c r="S855" s="48"/>
      <c r="T855" s="49"/>
      <c r="U855" s="50"/>
      <c r="V855" s="51"/>
      <c r="W855" s="410"/>
    </row>
    <row r="856" spans="2:23">
      <c r="B856" s="36" t="s">
        <v>18</v>
      </c>
      <c r="C856" s="37" t="s">
        <v>1055</v>
      </c>
      <c r="D856" s="38" t="s">
        <v>1056</v>
      </c>
      <c r="E856" s="39" t="s">
        <v>944</v>
      </c>
      <c r="F856" s="40">
        <v>7</v>
      </c>
      <c r="G856" s="41" t="s">
        <v>125</v>
      </c>
      <c r="H856" s="42">
        <v>2.6273148148148145E-3</v>
      </c>
      <c r="I856" s="136" t="s">
        <v>1058</v>
      </c>
      <c r="J856" s="139" t="s">
        <v>46</v>
      </c>
      <c r="K856" s="43">
        <v>40470</v>
      </c>
      <c r="L856" s="44" t="s">
        <v>1059</v>
      </c>
      <c r="M856" s="133" t="s">
        <v>944</v>
      </c>
      <c r="N856" s="46"/>
      <c r="O856" s="45">
        <v>2010</v>
      </c>
      <c r="P856" s="47"/>
      <c r="Q856" s="48"/>
      <c r="R856" s="48"/>
      <c r="S856" s="48"/>
      <c r="T856" s="49"/>
      <c r="U856" s="50"/>
      <c r="V856" s="51"/>
      <c r="W856" s="410"/>
    </row>
    <row r="857" spans="2:23">
      <c r="B857" s="36" t="s">
        <v>18</v>
      </c>
      <c r="C857" s="37" t="s">
        <v>1055</v>
      </c>
      <c r="D857" s="38" t="s">
        <v>1056</v>
      </c>
      <c r="E857" s="39" t="s">
        <v>944</v>
      </c>
      <c r="F857" s="40">
        <v>8</v>
      </c>
      <c r="G857" s="41" t="s">
        <v>1064</v>
      </c>
      <c r="H857" s="42">
        <v>1.9675925925925928E-3</v>
      </c>
      <c r="I857" s="136" t="s">
        <v>1058</v>
      </c>
      <c r="J857" s="139" t="s">
        <v>46</v>
      </c>
      <c r="K857" s="43">
        <v>40470</v>
      </c>
      <c r="L857" s="44" t="s">
        <v>1059</v>
      </c>
      <c r="M857" s="133" t="s">
        <v>944</v>
      </c>
      <c r="N857" s="46"/>
      <c r="O857" s="45">
        <v>2010</v>
      </c>
      <c r="P857" s="47"/>
      <c r="Q857" s="48"/>
      <c r="R857" s="48"/>
      <c r="S857" s="48"/>
      <c r="T857" s="49"/>
      <c r="U857" s="50"/>
      <c r="V857" s="51"/>
      <c r="W857" s="410"/>
    </row>
    <row r="858" spans="2:23">
      <c r="B858" s="36" t="s">
        <v>18</v>
      </c>
      <c r="C858" s="37" t="s">
        <v>1055</v>
      </c>
      <c r="D858" s="38" t="s">
        <v>1056</v>
      </c>
      <c r="E858" s="39" t="s">
        <v>944</v>
      </c>
      <c r="F858" s="40">
        <v>9</v>
      </c>
      <c r="G858" s="41" t="s">
        <v>1065</v>
      </c>
      <c r="H858" s="42">
        <v>2.4189814814814816E-3</v>
      </c>
      <c r="I858" s="136" t="s">
        <v>1058</v>
      </c>
      <c r="J858" s="139" t="s">
        <v>46</v>
      </c>
      <c r="K858" s="43">
        <v>40470</v>
      </c>
      <c r="L858" s="44" t="s">
        <v>1059</v>
      </c>
      <c r="M858" s="133" t="s">
        <v>944</v>
      </c>
      <c r="N858" s="46"/>
      <c r="O858" s="45">
        <v>2010</v>
      </c>
      <c r="P858" s="47"/>
      <c r="Q858" s="48"/>
      <c r="R858" s="48"/>
      <c r="S858" s="48"/>
      <c r="T858" s="49"/>
      <c r="U858" s="50"/>
      <c r="V858" s="51"/>
      <c r="W858" s="410"/>
    </row>
    <row r="859" spans="2:23">
      <c r="B859" s="36" t="s">
        <v>18</v>
      </c>
      <c r="C859" s="37" t="s">
        <v>1055</v>
      </c>
      <c r="D859" s="38" t="s">
        <v>1056</v>
      </c>
      <c r="E859" s="39" t="s">
        <v>944</v>
      </c>
      <c r="F859" s="40">
        <v>10</v>
      </c>
      <c r="G859" s="41" t="s">
        <v>1066</v>
      </c>
      <c r="H859" s="42">
        <v>1.8750000000000001E-3</v>
      </c>
      <c r="I859" s="136" t="s">
        <v>1058</v>
      </c>
      <c r="J859" s="139" t="s">
        <v>46</v>
      </c>
      <c r="K859" s="43">
        <v>40470</v>
      </c>
      <c r="L859" s="44" t="s">
        <v>1059</v>
      </c>
      <c r="M859" s="133" t="s">
        <v>944</v>
      </c>
      <c r="N859" s="46"/>
      <c r="O859" s="45">
        <v>2010</v>
      </c>
      <c r="P859" s="47"/>
      <c r="Q859" s="48"/>
      <c r="R859" s="48"/>
      <c r="S859" s="48"/>
      <c r="T859" s="49"/>
      <c r="U859" s="50"/>
      <c r="V859" s="51"/>
      <c r="W859" s="410"/>
    </row>
    <row r="860" spans="2:23">
      <c r="B860" s="36" t="s">
        <v>18</v>
      </c>
      <c r="C860" s="37" t="s">
        <v>1055</v>
      </c>
      <c r="D860" s="38" t="s">
        <v>1056</v>
      </c>
      <c r="E860" s="39" t="s">
        <v>944</v>
      </c>
      <c r="F860" s="40">
        <v>11</v>
      </c>
      <c r="G860" s="41" t="s">
        <v>1067</v>
      </c>
      <c r="H860" s="42">
        <v>2.3726851851851851E-3</v>
      </c>
      <c r="I860" s="136" t="s">
        <v>1058</v>
      </c>
      <c r="J860" s="139" t="s">
        <v>46</v>
      </c>
      <c r="K860" s="43">
        <v>40470</v>
      </c>
      <c r="L860" s="44" t="s">
        <v>1059</v>
      </c>
      <c r="M860" s="133" t="s">
        <v>944</v>
      </c>
      <c r="N860" s="46"/>
      <c r="O860" s="45">
        <v>2010</v>
      </c>
      <c r="P860" s="47"/>
      <c r="Q860" s="48"/>
      <c r="R860" s="48"/>
      <c r="S860" s="48"/>
      <c r="T860" s="49"/>
      <c r="U860" s="50"/>
      <c r="V860" s="51"/>
      <c r="W860" s="410"/>
    </row>
    <row r="861" spans="2:23">
      <c r="B861" s="36" t="s">
        <v>18</v>
      </c>
      <c r="C861" s="37" t="s">
        <v>1055</v>
      </c>
      <c r="D861" s="38" t="s">
        <v>1056</v>
      </c>
      <c r="E861" s="39" t="s">
        <v>944</v>
      </c>
      <c r="F861" s="40">
        <v>12</v>
      </c>
      <c r="G861" s="41" t="s">
        <v>1068</v>
      </c>
      <c r="H861" s="42">
        <v>2.1296296296296298E-3</v>
      </c>
      <c r="I861" s="136" t="s">
        <v>1058</v>
      </c>
      <c r="J861" s="139" t="s">
        <v>46</v>
      </c>
      <c r="K861" s="43">
        <v>40470</v>
      </c>
      <c r="L861" s="44" t="s">
        <v>1059</v>
      </c>
      <c r="M861" s="133" t="s">
        <v>944</v>
      </c>
      <c r="N861" s="46"/>
      <c r="O861" s="45">
        <v>2010</v>
      </c>
      <c r="P861" s="47"/>
      <c r="Q861" s="48"/>
      <c r="R861" s="48"/>
      <c r="S861" s="48"/>
      <c r="T861" s="49"/>
      <c r="U861" s="50"/>
      <c r="V861" s="51"/>
      <c r="W861" s="410"/>
    </row>
    <row r="862" spans="2:23">
      <c r="B862" s="36" t="s">
        <v>18</v>
      </c>
      <c r="C862" s="37" t="s">
        <v>1055</v>
      </c>
      <c r="D862" s="38" t="s">
        <v>1056</v>
      </c>
      <c r="E862" s="39" t="s">
        <v>944</v>
      </c>
      <c r="F862" s="40">
        <v>13</v>
      </c>
      <c r="G862" s="41" t="s">
        <v>1069</v>
      </c>
      <c r="H862" s="42">
        <v>2.2337962962962962E-3</v>
      </c>
      <c r="I862" s="136" t="s">
        <v>1058</v>
      </c>
      <c r="J862" s="139" t="s">
        <v>46</v>
      </c>
      <c r="K862" s="43">
        <v>40470</v>
      </c>
      <c r="L862" s="44" t="s">
        <v>1059</v>
      </c>
      <c r="M862" s="133" t="s">
        <v>944</v>
      </c>
      <c r="N862" s="46"/>
      <c r="O862" s="45">
        <v>2010</v>
      </c>
      <c r="P862" s="47"/>
      <c r="Q862" s="48"/>
      <c r="R862" s="48"/>
      <c r="S862" s="48"/>
      <c r="T862" s="49"/>
      <c r="U862" s="50"/>
      <c r="V862" s="51"/>
      <c r="W862" s="410"/>
    </row>
    <row r="863" spans="2:23">
      <c r="B863" s="36" t="s">
        <v>18</v>
      </c>
      <c r="C863" s="37" t="s">
        <v>1055</v>
      </c>
      <c r="D863" s="38" t="s">
        <v>1056</v>
      </c>
      <c r="E863" s="39" t="s">
        <v>944</v>
      </c>
      <c r="F863" s="40">
        <v>14</v>
      </c>
      <c r="G863" s="41" t="s">
        <v>1070</v>
      </c>
      <c r="H863" s="42">
        <v>1.9675925925925928E-3</v>
      </c>
      <c r="I863" s="136" t="s">
        <v>1058</v>
      </c>
      <c r="J863" s="139" t="s">
        <v>46</v>
      </c>
      <c r="K863" s="43">
        <v>40470</v>
      </c>
      <c r="L863" s="44" t="s">
        <v>1059</v>
      </c>
      <c r="M863" s="133" t="s">
        <v>944</v>
      </c>
      <c r="N863" s="46"/>
      <c r="O863" s="45">
        <v>2010</v>
      </c>
      <c r="P863" s="47"/>
      <c r="Q863" s="48"/>
      <c r="R863" s="48"/>
      <c r="S863" s="48"/>
      <c r="T863" s="49"/>
      <c r="U863" s="50"/>
      <c r="V863" s="51"/>
      <c r="W863" s="410"/>
    </row>
    <row r="864" spans="2:23">
      <c r="B864" s="36" t="s">
        <v>18</v>
      </c>
      <c r="C864" s="37" t="s">
        <v>1055</v>
      </c>
      <c r="D864" s="38" t="s">
        <v>1056</v>
      </c>
      <c r="E864" s="39" t="s">
        <v>944</v>
      </c>
      <c r="F864" s="40">
        <v>15</v>
      </c>
      <c r="G864" s="41" t="s">
        <v>1071</v>
      </c>
      <c r="H864" s="42">
        <v>2.1180555555555553E-3</v>
      </c>
      <c r="I864" s="136" t="s">
        <v>1058</v>
      </c>
      <c r="J864" s="139" t="s">
        <v>46</v>
      </c>
      <c r="K864" s="43">
        <v>40470</v>
      </c>
      <c r="L864" s="44" t="s">
        <v>1059</v>
      </c>
      <c r="M864" s="133" t="s">
        <v>944</v>
      </c>
      <c r="N864" s="46"/>
      <c r="O864" s="45">
        <v>2010</v>
      </c>
      <c r="P864" s="47"/>
      <c r="Q864" s="48"/>
      <c r="R864" s="48"/>
      <c r="S864" s="48"/>
      <c r="T864" s="49"/>
      <c r="U864" s="50"/>
      <c r="V864" s="51"/>
      <c r="W864" s="410"/>
    </row>
    <row r="865" spans="2:23">
      <c r="B865" s="36" t="s">
        <v>18</v>
      </c>
      <c r="C865" s="37" t="s">
        <v>1055</v>
      </c>
      <c r="D865" s="38" t="s">
        <v>1056</v>
      </c>
      <c r="E865" s="39" t="s">
        <v>944</v>
      </c>
      <c r="F865" s="40">
        <v>16</v>
      </c>
      <c r="G865" s="41" t="s">
        <v>1072</v>
      </c>
      <c r="H865" s="42">
        <v>2.0949074074074073E-3</v>
      </c>
      <c r="I865" s="136" t="s">
        <v>1058</v>
      </c>
      <c r="J865" s="139" t="s">
        <v>46</v>
      </c>
      <c r="K865" s="43">
        <v>40470</v>
      </c>
      <c r="L865" s="44" t="s">
        <v>1059</v>
      </c>
      <c r="M865" s="133" t="s">
        <v>944</v>
      </c>
      <c r="N865" s="46"/>
      <c r="O865" s="45">
        <v>2010</v>
      </c>
      <c r="P865" s="47"/>
      <c r="Q865" s="48"/>
      <c r="R865" s="48"/>
      <c r="S865" s="48"/>
      <c r="T865" s="49"/>
      <c r="U865" s="50"/>
      <c r="V865" s="51"/>
      <c r="W865" s="410"/>
    </row>
    <row r="866" spans="2:23">
      <c r="B866" s="57" t="s">
        <v>18</v>
      </c>
      <c r="C866" s="58" t="s">
        <v>1073</v>
      </c>
      <c r="D866" s="59" t="s">
        <v>1074</v>
      </c>
      <c r="E866" s="60" t="s">
        <v>944</v>
      </c>
      <c r="F866" s="61">
        <v>1</v>
      </c>
      <c r="G866" s="62" t="s">
        <v>1075</v>
      </c>
      <c r="H866" s="63">
        <v>2.1527777777777782E-3</v>
      </c>
      <c r="I866" s="137" t="s">
        <v>1076</v>
      </c>
      <c r="J866" s="140" t="s">
        <v>19</v>
      </c>
      <c r="K866" s="64">
        <v>41723</v>
      </c>
      <c r="L866" s="65" t="s">
        <v>1077</v>
      </c>
      <c r="M866" s="134" t="s">
        <v>944</v>
      </c>
      <c r="N866" s="67"/>
      <c r="O866" s="66">
        <v>2014</v>
      </c>
      <c r="P866" s="68"/>
      <c r="Q866" s="69"/>
      <c r="R866" s="69"/>
      <c r="S866" s="69"/>
      <c r="T866" s="70"/>
      <c r="U866" s="71"/>
      <c r="V866" s="407"/>
      <c r="W866" s="410" t="s">
        <v>1497</v>
      </c>
    </row>
    <row r="867" spans="2:23">
      <c r="B867" s="36" t="s">
        <v>18</v>
      </c>
      <c r="C867" s="37" t="s">
        <v>1073</v>
      </c>
      <c r="D867" s="38" t="s">
        <v>1074</v>
      </c>
      <c r="E867" s="39" t="s">
        <v>944</v>
      </c>
      <c r="F867" s="40">
        <v>2</v>
      </c>
      <c r="G867" s="41" t="s">
        <v>1078</v>
      </c>
      <c r="H867" s="42">
        <v>2.3958333333333336E-3</v>
      </c>
      <c r="I867" s="136" t="s">
        <v>1076</v>
      </c>
      <c r="J867" s="139" t="s">
        <v>19</v>
      </c>
      <c r="K867" s="43">
        <v>41723</v>
      </c>
      <c r="L867" s="44" t="s">
        <v>1077</v>
      </c>
      <c r="M867" s="133" t="s">
        <v>944</v>
      </c>
      <c r="N867" s="46"/>
      <c r="O867" s="45">
        <v>2014</v>
      </c>
      <c r="P867" s="47"/>
      <c r="Q867" s="48"/>
      <c r="R867" s="48"/>
      <c r="S867" s="48"/>
      <c r="T867" s="49"/>
      <c r="U867" s="50"/>
      <c r="V867" s="51"/>
      <c r="W867" s="410"/>
    </row>
    <row r="868" spans="2:23">
      <c r="B868" s="36" t="s">
        <v>18</v>
      </c>
      <c r="C868" s="37" t="s">
        <v>1073</v>
      </c>
      <c r="D868" s="38" t="s">
        <v>1074</v>
      </c>
      <c r="E868" s="39" t="s">
        <v>944</v>
      </c>
      <c r="F868" s="40">
        <v>3</v>
      </c>
      <c r="G868" s="41" t="s">
        <v>1079</v>
      </c>
      <c r="H868" s="42">
        <v>2.7662037037037034E-3</v>
      </c>
      <c r="I868" s="136" t="s">
        <v>1076</v>
      </c>
      <c r="J868" s="139" t="s">
        <v>19</v>
      </c>
      <c r="K868" s="43">
        <v>41723</v>
      </c>
      <c r="L868" s="44" t="s">
        <v>1077</v>
      </c>
      <c r="M868" s="133" t="s">
        <v>944</v>
      </c>
      <c r="N868" s="46"/>
      <c r="O868" s="45">
        <v>2014</v>
      </c>
      <c r="P868" s="47"/>
      <c r="Q868" s="48"/>
      <c r="R868" s="48"/>
      <c r="S868" s="48"/>
      <c r="T868" s="49"/>
      <c r="U868" s="50"/>
      <c r="V868" s="51"/>
      <c r="W868" s="410"/>
    </row>
    <row r="869" spans="2:23">
      <c r="B869" s="36" t="s">
        <v>18</v>
      </c>
      <c r="C869" s="37" t="s">
        <v>1073</v>
      </c>
      <c r="D869" s="38" t="s">
        <v>1074</v>
      </c>
      <c r="E869" s="39" t="s">
        <v>944</v>
      </c>
      <c r="F869" s="40">
        <v>4</v>
      </c>
      <c r="G869" s="41" t="s">
        <v>1080</v>
      </c>
      <c r="H869" s="42">
        <v>2.5578703703703705E-3</v>
      </c>
      <c r="I869" s="136" t="s">
        <v>1076</v>
      </c>
      <c r="J869" s="139" t="s">
        <v>19</v>
      </c>
      <c r="K869" s="43">
        <v>41723</v>
      </c>
      <c r="L869" s="44" t="s">
        <v>1077</v>
      </c>
      <c r="M869" s="133" t="s">
        <v>944</v>
      </c>
      <c r="N869" s="46"/>
      <c r="O869" s="45">
        <v>2014</v>
      </c>
      <c r="P869" s="47"/>
      <c r="Q869" s="48"/>
      <c r="R869" s="48"/>
      <c r="S869" s="48"/>
      <c r="T869" s="49"/>
      <c r="U869" s="50"/>
      <c r="V869" s="51"/>
      <c r="W869" s="410"/>
    </row>
    <row r="870" spans="2:23">
      <c r="B870" s="36" t="s">
        <v>18</v>
      </c>
      <c r="C870" s="37" t="s">
        <v>1073</v>
      </c>
      <c r="D870" s="38" t="s">
        <v>1074</v>
      </c>
      <c r="E870" s="39" t="s">
        <v>944</v>
      </c>
      <c r="F870" s="40">
        <v>5</v>
      </c>
      <c r="G870" s="41" t="s">
        <v>1081</v>
      </c>
      <c r="H870" s="42">
        <v>2.2569444444444442E-3</v>
      </c>
      <c r="I870" s="136" t="s">
        <v>1076</v>
      </c>
      <c r="J870" s="139" t="s">
        <v>19</v>
      </c>
      <c r="K870" s="43">
        <v>41723</v>
      </c>
      <c r="L870" s="44" t="s">
        <v>1077</v>
      </c>
      <c r="M870" s="133" t="s">
        <v>944</v>
      </c>
      <c r="N870" s="46"/>
      <c r="O870" s="45">
        <v>2014</v>
      </c>
      <c r="P870" s="47"/>
      <c r="Q870" s="48"/>
      <c r="R870" s="48"/>
      <c r="S870" s="48"/>
      <c r="T870" s="49"/>
      <c r="U870" s="50"/>
      <c r="V870" s="51"/>
      <c r="W870" s="410"/>
    </row>
    <row r="871" spans="2:23">
      <c r="B871" s="36" t="s">
        <v>18</v>
      </c>
      <c r="C871" s="37" t="s">
        <v>1073</v>
      </c>
      <c r="D871" s="38" t="s">
        <v>1074</v>
      </c>
      <c r="E871" s="39" t="s">
        <v>944</v>
      </c>
      <c r="F871" s="40">
        <v>6</v>
      </c>
      <c r="G871" s="41" t="s">
        <v>168</v>
      </c>
      <c r="H871" s="42">
        <v>2.3495370370370371E-3</v>
      </c>
      <c r="I871" s="136" t="s">
        <v>1076</v>
      </c>
      <c r="J871" s="139" t="s">
        <v>19</v>
      </c>
      <c r="K871" s="43">
        <v>41723</v>
      </c>
      <c r="L871" s="44" t="s">
        <v>1077</v>
      </c>
      <c r="M871" s="133" t="s">
        <v>944</v>
      </c>
      <c r="N871" s="46"/>
      <c r="O871" s="45">
        <v>2014</v>
      </c>
      <c r="P871" s="47"/>
      <c r="Q871" s="48"/>
      <c r="R871" s="48"/>
      <c r="S871" s="48"/>
      <c r="T871" s="49"/>
      <c r="U871" s="50"/>
      <c r="V871" s="51"/>
      <c r="W871" s="410"/>
    </row>
    <row r="872" spans="2:23">
      <c r="B872" s="36" t="s">
        <v>18</v>
      </c>
      <c r="C872" s="37" t="s">
        <v>1073</v>
      </c>
      <c r="D872" s="38" t="s">
        <v>1074</v>
      </c>
      <c r="E872" s="39" t="s">
        <v>944</v>
      </c>
      <c r="F872" s="40">
        <v>7</v>
      </c>
      <c r="G872" s="41" t="s">
        <v>1082</v>
      </c>
      <c r="H872" s="42">
        <v>2.2453703703703702E-3</v>
      </c>
      <c r="I872" s="136" t="s">
        <v>1076</v>
      </c>
      <c r="J872" s="139" t="s">
        <v>19</v>
      </c>
      <c r="K872" s="43">
        <v>41723</v>
      </c>
      <c r="L872" s="44" t="s">
        <v>1077</v>
      </c>
      <c r="M872" s="133" t="s">
        <v>944</v>
      </c>
      <c r="N872" s="46"/>
      <c r="O872" s="45">
        <v>2014</v>
      </c>
      <c r="P872" s="47"/>
      <c r="Q872" s="48"/>
      <c r="R872" s="48"/>
      <c r="S872" s="48"/>
      <c r="T872" s="49"/>
      <c r="U872" s="50"/>
      <c r="V872" s="51"/>
      <c r="W872" s="410"/>
    </row>
    <row r="873" spans="2:23">
      <c r="B873" s="36" t="s">
        <v>18</v>
      </c>
      <c r="C873" s="37" t="s">
        <v>1073</v>
      </c>
      <c r="D873" s="38" t="s">
        <v>1074</v>
      </c>
      <c r="E873" s="39" t="s">
        <v>944</v>
      </c>
      <c r="F873" s="40">
        <v>8</v>
      </c>
      <c r="G873" s="41" t="s">
        <v>1083</v>
      </c>
      <c r="H873" s="42">
        <v>2.2916666666666662E-3</v>
      </c>
      <c r="I873" s="136" t="s">
        <v>1076</v>
      </c>
      <c r="J873" s="139" t="s">
        <v>19</v>
      </c>
      <c r="K873" s="43">
        <v>41723</v>
      </c>
      <c r="L873" s="44" t="s">
        <v>1077</v>
      </c>
      <c r="M873" s="133" t="s">
        <v>944</v>
      </c>
      <c r="N873" s="46"/>
      <c r="O873" s="45">
        <v>2014</v>
      </c>
      <c r="P873" s="47"/>
      <c r="Q873" s="48"/>
      <c r="R873" s="48"/>
      <c r="S873" s="48"/>
      <c r="T873" s="49"/>
      <c r="U873" s="50"/>
      <c r="V873" s="51"/>
      <c r="W873" s="410"/>
    </row>
    <row r="874" spans="2:23">
      <c r="B874" s="36" t="s">
        <v>18</v>
      </c>
      <c r="C874" s="37" t="s">
        <v>1073</v>
      </c>
      <c r="D874" s="38" t="s">
        <v>1074</v>
      </c>
      <c r="E874" s="39" t="s">
        <v>944</v>
      </c>
      <c r="F874" s="40">
        <v>9</v>
      </c>
      <c r="G874" s="41">
        <v>23</v>
      </c>
      <c r="H874" s="42">
        <v>2.7662037037037034E-3</v>
      </c>
      <c r="I874" s="136" t="s">
        <v>1076</v>
      </c>
      <c r="J874" s="139" t="s">
        <v>19</v>
      </c>
      <c r="K874" s="43">
        <v>41723</v>
      </c>
      <c r="L874" s="44" t="s">
        <v>1077</v>
      </c>
      <c r="M874" s="133" t="s">
        <v>944</v>
      </c>
      <c r="N874" s="46"/>
      <c r="O874" s="45">
        <v>2014</v>
      </c>
      <c r="P874" s="47"/>
      <c r="Q874" s="48"/>
      <c r="R874" s="48"/>
      <c r="S874" s="48"/>
      <c r="T874" s="49"/>
      <c r="U874" s="50"/>
      <c r="V874" s="51"/>
      <c r="W874" s="410"/>
    </row>
    <row r="875" spans="2:23">
      <c r="B875" s="36" t="s">
        <v>18</v>
      </c>
      <c r="C875" s="37" t="s">
        <v>1073</v>
      </c>
      <c r="D875" s="38" t="s">
        <v>1074</v>
      </c>
      <c r="E875" s="39" t="s">
        <v>944</v>
      </c>
      <c r="F875" s="40">
        <v>10</v>
      </c>
      <c r="G875" s="41" t="s">
        <v>1084</v>
      </c>
      <c r="H875" s="42">
        <v>2.2222222222222222E-3</v>
      </c>
      <c r="I875" s="136" t="s">
        <v>1076</v>
      </c>
      <c r="J875" s="139" t="s">
        <v>19</v>
      </c>
      <c r="K875" s="43">
        <v>41723</v>
      </c>
      <c r="L875" s="44" t="s">
        <v>1077</v>
      </c>
      <c r="M875" s="133" t="s">
        <v>944</v>
      </c>
      <c r="N875" s="46"/>
      <c r="O875" s="45">
        <v>2014</v>
      </c>
      <c r="P875" s="47"/>
      <c r="Q875" s="48"/>
      <c r="R875" s="48"/>
      <c r="S875" s="48"/>
      <c r="T875" s="49"/>
      <c r="U875" s="50"/>
      <c r="V875" s="51"/>
      <c r="W875" s="410"/>
    </row>
    <row r="876" spans="2:23">
      <c r="B876" s="36" t="s">
        <v>18</v>
      </c>
      <c r="C876" s="37" t="s">
        <v>1073</v>
      </c>
      <c r="D876" s="38" t="s">
        <v>1074</v>
      </c>
      <c r="E876" s="39" t="s">
        <v>944</v>
      </c>
      <c r="F876" s="40">
        <v>11</v>
      </c>
      <c r="G876" s="41" t="s">
        <v>1085</v>
      </c>
      <c r="H876" s="42">
        <v>2.3842592592592596E-3</v>
      </c>
      <c r="I876" s="136" t="s">
        <v>1076</v>
      </c>
      <c r="J876" s="139" t="s">
        <v>19</v>
      </c>
      <c r="K876" s="43">
        <v>41723</v>
      </c>
      <c r="L876" s="44" t="s">
        <v>1077</v>
      </c>
      <c r="M876" s="133" t="s">
        <v>944</v>
      </c>
      <c r="N876" s="46"/>
      <c r="O876" s="45">
        <v>2014</v>
      </c>
      <c r="P876" s="47"/>
      <c r="Q876" s="48"/>
      <c r="R876" s="48"/>
      <c r="S876" s="48"/>
      <c r="T876" s="49"/>
      <c r="U876" s="50"/>
      <c r="V876" s="51"/>
      <c r="W876" s="410"/>
    </row>
    <row r="877" spans="2:23">
      <c r="B877" s="36" t="s">
        <v>18</v>
      </c>
      <c r="C877" s="37" t="s">
        <v>1073</v>
      </c>
      <c r="D877" s="38" t="s">
        <v>1074</v>
      </c>
      <c r="E877" s="39" t="s">
        <v>944</v>
      </c>
      <c r="F877" s="40">
        <v>12</v>
      </c>
      <c r="G877" s="41" t="s">
        <v>1086</v>
      </c>
      <c r="H877" s="42">
        <v>2.5578703703703705E-3</v>
      </c>
      <c r="I877" s="136" t="s">
        <v>1076</v>
      </c>
      <c r="J877" s="139" t="s">
        <v>19</v>
      </c>
      <c r="K877" s="43">
        <v>41723</v>
      </c>
      <c r="L877" s="44" t="s">
        <v>1077</v>
      </c>
      <c r="M877" s="133" t="s">
        <v>944</v>
      </c>
      <c r="N877" s="46"/>
      <c r="O877" s="45">
        <v>2014</v>
      </c>
      <c r="P877" s="47"/>
      <c r="Q877" s="48"/>
      <c r="R877" s="48"/>
      <c r="S877" s="48"/>
      <c r="T877" s="49"/>
      <c r="U877" s="50"/>
      <c r="V877" s="51"/>
      <c r="W877" s="410"/>
    </row>
    <row r="878" spans="2:23">
      <c r="B878" s="57" t="s">
        <v>18</v>
      </c>
      <c r="C878" s="58" t="s">
        <v>1087</v>
      </c>
      <c r="D878" s="59" t="s">
        <v>1088</v>
      </c>
      <c r="E878" s="60" t="s">
        <v>944</v>
      </c>
      <c r="F878" s="61">
        <v>1</v>
      </c>
      <c r="G878" s="62" t="s">
        <v>1075</v>
      </c>
      <c r="H878" s="63">
        <v>2.1527777777777782E-3</v>
      </c>
      <c r="I878" s="137" t="s">
        <v>1089</v>
      </c>
      <c r="J878" s="140" t="s">
        <v>19</v>
      </c>
      <c r="K878" s="64">
        <v>41719</v>
      </c>
      <c r="L878" s="65" t="s">
        <v>1077</v>
      </c>
      <c r="M878" s="134" t="s">
        <v>944</v>
      </c>
      <c r="N878" s="67"/>
      <c r="O878" s="66">
        <v>2014</v>
      </c>
      <c r="P878" s="68"/>
      <c r="Q878" s="69"/>
      <c r="R878" s="69"/>
      <c r="S878" s="69"/>
      <c r="T878" s="70"/>
      <c r="U878" s="71"/>
      <c r="V878" s="407"/>
      <c r="W878" s="410" t="s">
        <v>1497</v>
      </c>
    </row>
    <row r="879" spans="2:23">
      <c r="B879" s="36" t="s">
        <v>18</v>
      </c>
      <c r="C879" s="37" t="s">
        <v>1087</v>
      </c>
      <c r="D879" s="38" t="s">
        <v>1088</v>
      </c>
      <c r="E879" s="39" t="s">
        <v>944</v>
      </c>
      <c r="F879" s="40">
        <v>2</v>
      </c>
      <c r="G879" s="41" t="s">
        <v>1078</v>
      </c>
      <c r="H879" s="42">
        <v>2.3842592592592596E-3</v>
      </c>
      <c r="I879" s="136" t="s">
        <v>1089</v>
      </c>
      <c r="J879" s="139" t="s">
        <v>19</v>
      </c>
      <c r="K879" s="43">
        <v>41719</v>
      </c>
      <c r="L879" s="44" t="s">
        <v>1077</v>
      </c>
      <c r="M879" s="133" t="s">
        <v>944</v>
      </c>
      <c r="N879" s="46"/>
      <c r="O879" s="45">
        <v>2014</v>
      </c>
      <c r="P879" s="47"/>
      <c r="Q879" s="48"/>
      <c r="R879" s="48"/>
      <c r="S879" s="48"/>
      <c r="T879" s="49"/>
      <c r="U879" s="50"/>
      <c r="V879" s="51"/>
      <c r="W879" s="410"/>
    </row>
    <row r="880" spans="2:23">
      <c r="B880" s="36" t="s">
        <v>18</v>
      </c>
      <c r="C880" s="37" t="s">
        <v>1087</v>
      </c>
      <c r="D880" s="38" t="s">
        <v>1088</v>
      </c>
      <c r="E880" s="39" t="s">
        <v>944</v>
      </c>
      <c r="F880" s="40">
        <v>3</v>
      </c>
      <c r="G880" s="41" t="s">
        <v>1079</v>
      </c>
      <c r="H880" s="42">
        <v>2.7662037037037034E-3</v>
      </c>
      <c r="I880" s="136" t="s">
        <v>1089</v>
      </c>
      <c r="J880" s="139" t="s">
        <v>19</v>
      </c>
      <c r="K880" s="43">
        <v>41719</v>
      </c>
      <c r="L880" s="44" t="s">
        <v>1077</v>
      </c>
      <c r="M880" s="133" t="s">
        <v>944</v>
      </c>
      <c r="N880" s="46"/>
      <c r="O880" s="45">
        <v>2014</v>
      </c>
      <c r="P880" s="47"/>
      <c r="Q880" s="48"/>
      <c r="R880" s="48"/>
      <c r="S880" s="48"/>
      <c r="T880" s="49"/>
      <c r="U880" s="50"/>
      <c r="V880" s="51"/>
      <c r="W880" s="410"/>
    </row>
    <row r="881" spans="2:23">
      <c r="B881" s="36" t="s">
        <v>18</v>
      </c>
      <c r="C881" s="37" t="s">
        <v>1087</v>
      </c>
      <c r="D881" s="38" t="s">
        <v>1088</v>
      </c>
      <c r="E881" s="39" t="s">
        <v>944</v>
      </c>
      <c r="F881" s="40">
        <v>4</v>
      </c>
      <c r="G881" s="41" t="s">
        <v>1080</v>
      </c>
      <c r="H881" s="42">
        <v>2.5578703703703705E-3</v>
      </c>
      <c r="I881" s="136" t="s">
        <v>1089</v>
      </c>
      <c r="J881" s="139" t="s">
        <v>19</v>
      </c>
      <c r="K881" s="43">
        <v>41719</v>
      </c>
      <c r="L881" s="44" t="s">
        <v>1077</v>
      </c>
      <c r="M881" s="133" t="s">
        <v>944</v>
      </c>
      <c r="N881" s="46"/>
      <c r="O881" s="45">
        <v>2014</v>
      </c>
      <c r="P881" s="47"/>
      <c r="Q881" s="48"/>
      <c r="R881" s="48"/>
      <c r="S881" s="48"/>
      <c r="T881" s="49"/>
      <c r="U881" s="50"/>
      <c r="V881" s="51"/>
      <c r="W881" s="410"/>
    </row>
    <row r="882" spans="2:23">
      <c r="B882" s="36" t="s">
        <v>18</v>
      </c>
      <c r="C882" s="37" t="s">
        <v>1087</v>
      </c>
      <c r="D882" s="38" t="s">
        <v>1088</v>
      </c>
      <c r="E882" s="39" t="s">
        <v>944</v>
      </c>
      <c r="F882" s="40">
        <v>5</v>
      </c>
      <c r="G882" s="41" t="s">
        <v>1081</v>
      </c>
      <c r="H882" s="42">
        <v>2.2569444444444442E-3</v>
      </c>
      <c r="I882" s="136" t="s">
        <v>1089</v>
      </c>
      <c r="J882" s="139" t="s">
        <v>19</v>
      </c>
      <c r="K882" s="43">
        <v>41719</v>
      </c>
      <c r="L882" s="44" t="s">
        <v>1077</v>
      </c>
      <c r="M882" s="133" t="s">
        <v>944</v>
      </c>
      <c r="N882" s="46"/>
      <c r="O882" s="45">
        <v>2014</v>
      </c>
      <c r="P882" s="47"/>
      <c r="Q882" s="48"/>
      <c r="R882" s="48"/>
      <c r="S882" s="48"/>
      <c r="T882" s="49"/>
      <c r="U882" s="50"/>
      <c r="V882" s="51"/>
      <c r="W882" s="410"/>
    </row>
    <row r="883" spans="2:23">
      <c r="B883" s="36" t="s">
        <v>18</v>
      </c>
      <c r="C883" s="37" t="s">
        <v>1087</v>
      </c>
      <c r="D883" s="38" t="s">
        <v>1088</v>
      </c>
      <c r="E883" s="39" t="s">
        <v>944</v>
      </c>
      <c r="F883" s="40">
        <v>6</v>
      </c>
      <c r="G883" s="41" t="s">
        <v>168</v>
      </c>
      <c r="H883" s="42">
        <v>2.3495370370370371E-3</v>
      </c>
      <c r="I883" s="136" t="s">
        <v>1089</v>
      </c>
      <c r="J883" s="139" t="s">
        <v>19</v>
      </c>
      <c r="K883" s="43">
        <v>41719</v>
      </c>
      <c r="L883" s="44" t="s">
        <v>1077</v>
      </c>
      <c r="M883" s="133" t="s">
        <v>944</v>
      </c>
      <c r="N883" s="46"/>
      <c r="O883" s="45">
        <v>2014</v>
      </c>
      <c r="P883" s="47"/>
      <c r="Q883" s="48"/>
      <c r="R883" s="48"/>
      <c r="S883" s="48"/>
      <c r="T883" s="49"/>
      <c r="U883" s="50"/>
      <c r="V883" s="51"/>
      <c r="W883" s="410"/>
    </row>
    <row r="884" spans="2:23">
      <c r="B884" s="36" t="s">
        <v>18</v>
      </c>
      <c r="C884" s="37" t="s">
        <v>1087</v>
      </c>
      <c r="D884" s="38" t="s">
        <v>1088</v>
      </c>
      <c r="E884" s="39" t="s">
        <v>944</v>
      </c>
      <c r="F884" s="40">
        <v>7</v>
      </c>
      <c r="G884" s="41" t="s">
        <v>1082</v>
      </c>
      <c r="H884" s="42">
        <v>2.2453703703703702E-3</v>
      </c>
      <c r="I884" s="136" t="s">
        <v>1089</v>
      </c>
      <c r="J884" s="139" t="s">
        <v>19</v>
      </c>
      <c r="K884" s="43">
        <v>41719</v>
      </c>
      <c r="L884" s="44" t="s">
        <v>1077</v>
      </c>
      <c r="M884" s="133" t="s">
        <v>944</v>
      </c>
      <c r="N884" s="46"/>
      <c r="O884" s="45">
        <v>2014</v>
      </c>
      <c r="P884" s="47"/>
      <c r="Q884" s="48"/>
      <c r="R884" s="48"/>
      <c r="S884" s="48"/>
      <c r="T884" s="49"/>
      <c r="U884" s="50"/>
      <c r="V884" s="51"/>
      <c r="W884" s="410"/>
    </row>
    <row r="885" spans="2:23">
      <c r="B885" s="36" t="s">
        <v>18</v>
      </c>
      <c r="C885" s="37" t="s">
        <v>1087</v>
      </c>
      <c r="D885" s="38" t="s">
        <v>1088</v>
      </c>
      <c r="E885" s="39" t="s">
        <v>944</v>
      </c>
      <c r="F885" s="40">
        <v>8</v>
      </c>
      <c r="G885" s="41" t="s">
        <v>1083</v>
      </c>
      <c r="H885" s="42">
        <v>2.2916666666666662E-3</v>
      </c>
      <c r="I885" s="136" t="s">
        <v>1089</v>
      </c>
      <c r="J885" s="139" t="s">
        <v>19</v>
      </c>
      <c r="K885" s="43">
        <v>41719</v>
      </c>
      <c r="L885" s="44" t="s">
        <v>1077</v>
      </c>
      <c r="M885" s="133" t="s">
        <v>944</v>
      </c>
      <c r="N885" s="46"/>
      <c r="O885" s="45">
        <v>2014</v>
      </c>
      <c r="P885" s="47"/>
      <c r="Q885" s="48"/>
      <c r="R885" s="48"/>
      <c r="S885" s="48"/>
      <c r="T885" s="49"/>
      <c r="U885" s="50"/>
      <c r="V885" s="51"/>
      <c r="W885" s="410"/>
    </row>
    <row r="886" spans="2:23">
      <c r="B886" s="36" t="s">
        <v>18</v>
      </c>
      <c r="C886" s="37" t="s">
        <v>1087</v>
      </c>
      <c r="D886" s="38" t="s">
        <v>1088</v>
      </c>
      <c r="E886" s="39" t="s">
        <v>944</v>
      </c>
      <c r="F886" s="40">
        <v>9</v>
      </c>
      <c r="G886" s="41">
        <v>23</v>
      </c>
      <c r="H886" s="42">
        <v>2.7662037037037034E-3</v>
      </c>
      <c r="I886" s="136" t="s">
        <v>1089</v>
      </c>
      <c r="J886" s="139" t="s">
        <v>19</v>
      </c>
      <c r="K886" s="43">
        <v>41719</v>
      </c>
      <c r="L886" s="44" t="s">
        <v>1077</v>
      </c>
      <c r="M886" s="133" t="s">
        <v>944</v>
      </c>
      <c r="N886" s="46"/>
      <c r="O886" s="45">
        <v>2014</v>
      </c>
      <c r="P886" s="47"/>
      <c r="Q886" s="48"/>
      <c r="R886" s="48"/>
      <c r="S886" s="48"/>
      <c r="T886" s="49"/>
      <c r="U886" s="50"/>
      <c r="V886" s="51"/>
      <c r="W886" s="410"/>
    </row>
    <row r="887" spans="2:23">
      <c r="B887" s="36" t="s">
        <v>18</v>
      </c>
      <c r="C887" s="37" t="s">
        <v>1087</v>
      </c>
      <c r="D887" s="38" t="s">
        <v>1088</v>
      </c>
      <c r="E887" s="39" t="s">
        <v>944</v>
      </c>
      <c r="F887" s="40">
        <v>10</v>
      </c>
      <c r="G887" s="41" t="s">
        <v>1084</v>
      </c>
      <c r="H887" s="42">
        <v>2.2222222222222222E-3</v>
      </c>
      <c r="I887" s="136" t="s">
        <v>1089</v>
      </c>
      <c r="J887" s="139" t="s">
        <v>19</v>
      </c>
      <c r="K887" s="43">
        <v>41719</v>
      </c>
      <c r="L887" s="44" t="s">
        <v>1077</v>
      </c>
      <c r="M887" s="133" t="s">
        <v>944</v>
      </c>
      <c r="N887" s="46"/>
      <c r="O887" s="45">
        <v>2014</v>
      </c>
      <c r="P887" s="47"/>
      <c r="Q887" s="48"/>
      <c r="R887" s="48"/>
      <c r="S887" s="48"/>
      <c r="T887" s="49"/>
      <c r="U887" s="50"/>
      <c r="V887" s="51"/>
      <c r="W887" s="410"/>
    </row>
    <row r="888" spans="2:23">
      <c r="B888" s="36" t="s">
        <v>18</v>
      </c>
      <c r="C888" s="37" t="s">
        <v>1087</v>
      </c>
      <c r="D888" s="38" t="s">
        <v>1088</v>
      </c>
      <c r="E888" s="39" t="s">
        <v>944</v>
      </c>
      <c r="F888" s="40">
        <v>11</v>
      </c>
      <c r="G888" s="41" t="s">
        <v>1085</v>
      </c>
      <c r="H888" s="42">
        <v>2.3842592592592596E-3</v>
      </c>
      <c r="I888" s="136" t="s">
        <v>1089</v>
      </c>
      <c r="J888" s="139" t="s">
        <v>19</v>
      </c>
      <c r="K888" s="43">
        <v>41719</v>
      </c>
      <c r="L888" s="44" t="s">
        <v>1077</v>
      </c>
      <c r="M888" s="133" t="s">
        <v>944</v>
      </c>
      <c r="N888" s="46"/>
      <c r="O888" s="45">
        <v>2014</v>
      </c>
      <c r="P888" s="47"/>
      <c r="Q888" s="48"/>
      <c r="R888" s="48"/>
      <c r="S888" s="48"/>
      <c r="T888" s="49"/>
      <c r="U888" s="50"/>
      <c r="V888" s="51"/>
      <c r="W888" s="410"/>
    </row>
    <row r="889" spans="2:23">
      <c r="B889" s="36" t="s">
        <v>18</v>
      </c>
      <c r="C889" s="37" t="s">
        <v>1087</v>
      </c>
      <c r="D889" s="38" t="s">
        <v>1088</v>
      </c>
      <c r="E889" s="39" t="s">
        <v>944</v>
      </c>
      <c r="F889" s="40">
        <v>12</v>
      </c>
      <c r="G889" s="41" t="s">
        <v>1086</v>
      </c>
      <c r="H889" s="42">
        <v>2.5578703703703705E-3</v>
      </c>
      <c r="I889" s="136" t="s">
        <v>1089</v>
      </c>
      <c r="J889" s="139" t="s">
        <v>19</v>
      </c>
      <c r="K889" s="43">
        <v>41719</v>
      </c>
      <c r="L889" s="44" t="s">
        <v>1077</v>
      </c>
      <c r="M889" s="133" t="s">
        <v>944</v>
      </c>
      <c r="N889" s="46"/>
      <c r="O889" s="45">
        <v>2014</v>
      </c>
      <c r="P889" s="47"/>
      <c r="Q889" s="48"/>
      <c r="R889" s="48"/>
      <c r="S889" s="48"/>
      <c r="T889" s="49"/>
      <c r="U889" s="50"/>
      <c r="V889" s="51"/>
      <c r="W889" s="410"/>
    </row>
    <row r="890" spans="2:23">
      <c r="B890" s="36" t="s">
        <v>18</v>
      </c>
      <c r="C890" s="37" t="s">
        <v>1087</v>
      </c>
      <c r="D890" s="38" t="s">
        <v>1088</v>
      </c>
      <c r="E890" s="39" t="s">
        <v>944</v>
      </c>
      <c r="F890" s="40">
        <v>13</v>
      </c>
      <c r="G890" s="41" t="s">
        <v>1090</v>
      </c>
      <c r="H890" s="42">
        <v>2.1527777777777782E-3</v>
      </c>
      <c r="I890" s="136" t="s">
        <v>1089</v>
      </c>
      <c r="J890" s="139" t="s">
        <v>19</v>
      </c>
      <c r="K890" s="43">
        <v>41719</v>
      </c>
      <c r="L890" s="44" t="s">
        <v>1077</v>
      </c>
      <c r="M890" s="133" t="s">
        <v>944</v>
      </c>
      <c r="N890" s="46"/>
      <c r="O890" s="45">
        <v>2014</v>
      </c>
      <c r="P890" s="47"/>
      <c r="Q890" s="48"/>
      <c r="R890" s="48"/>
      <c r="S890" s="48"/>
      <c r="T890" s="49"/>
      <c r="U890" s="50"/>
      <c r="V890" s="51"/>
      <c r="W890" s="410"/>
    </row>
    <row r="891" spans="2:23">
      <c r="B891" s="36" t="s">
        <v>18</v>
      </c>
      <c r="C891" s="37" t="s">
        <v>1087</v>
      </c>
      <c r="D891" s="38" t="s">
        <v>1088</v>
      </c>
      <c r="E891" s="39" t="s">
        <v>944</v>
      </c>
      <c r="F891" s="40">
        <v>14</v>
      </c>
      <c r="G891" s="41" t="s">
        <v>1091</v>
      </c>
      <c r="H891" s="42">
        <v>2.4421296296296296E-3</v>
      </c>
      <c r="I891" s="136" t="s">
        <v>1089</v>
      </c>
      <c r="J891" s="139" t="s">
        <v>19</v>
      </c>
      <c r="K891" s="43">
        <v>41719</v>
      </c>
      <c r="L891" s="44" t="s">
        <v>1077</v>
      </c>
      <c r="M891" s="133" t="s">
        <v>944</v>
      </c>
      <c r="N891" s="46"/>
      <c r="O891" s="45">
        <v>2014</v>
      </c>
      <c r="P891" s="47"/>
      <c r="Q891" s="48"/>
      <c r="R891" s="48"/>
      <c r="S891" s="48"/>
      <c r="T891" s="49"/>
      <c r="U891" s="50"/>
      <c r="V891" s="51"/>
      <c r="W891" s="410"/>
    </row>
    <row r="892" spans="2:23">
      <c r="B892" s="36" t="s">
        <v>18</v>
      </c>
      <c r="C892" s="37" t="s">
        <v>1087</v>
      </c>
      <c r="D892" s="38" t="s">
        <v>1088</v>
      </c>
      <c r="E892" s="39" t="s">
        <v>944</v>
      </c>
      <c r="F892" s="40">
        <v>15</v>
      </c>
      <c r="G892" s="41" t="s">
        <v>1092</v>
      </c>
      <c r="H892" s="42">
        <v>2.1759259259259262E-3</v>
      </c>
      <c r="I892" s="136" t="s">
        <v>1089</v>
      </c>
      <c r="J892" s="139" t="s">
        <v>19</v>
      </c>
      <c r="K892" s="43">
        <v>41719</v>
      </c>
      <c r="L892" s="44" t="s">
        <v>1077</v>
      </c>
      <c r="M892" s="133" t="s">
        <v>944</v>
      </c>
      <c r="N892" s="46"/>
      <c r="O892" s="45">
        <v>2014</v>
      </c>
      <c r="P892" s="47"/>
      <c r="Q892" s="48"/>
      <c r="R892" s="48"/>
      <c r="S892" s="48"/>
      <c r="T892" s="49"/>
      <c r="U892" s="50"/>
      <c r="V892" s="51"/>
      <c r="W892" s="410"/>
    </row>
    <row r="893" spans="2:23">
      <c r="B893" s="57" t="s">
        <v>18</v>
      </c>
      <c r="C893" s="58" t="s">
        <v>1093</v>
      </c>
      <c r="D893" s="59" t="s">
        <v>1094</v>
      </c>
      <c r="E893" s="60" t="s">
        <v>944</v>
      </c>
      <c r="F893" s="61">
        <v>1</v>
      </c>
      <c r="G893" s="62" t="s">
        <v>1095</v>
      </c>
      <c r="H893" s="63">
        <v>2.6157407407407405E-3</v>
      </c>
      <c r="I893" s="137" t="s">
        <v>172</v>
      </c>
      <c r="J893" s="140" t="s">
        <v>46</v>
      </c>
      <c r="K893" s="64">
        <v>42881</v>
      </c>
      <c r="L893" s="65" t="s">
        <v>1096</v>
      </c>
      <c r="M893" s="134" t="s">
        <v>944</v>
      </c>
      <c r="N893" s="67"/>
      <c r="O893" s="66">
        <v>2017</v>
      </c>
      <c r="P893" s="68"/>
      <c r="Q893" s="69"/>
      <c r="R893" s="69"/>
      <c r="S893" s="69"/>
      <c r="T893" s="70"/>
      <c r="U893" s="71"/>
      <c r="V893" s="407"/>
      <c r="W893" s="410" t="s">
        <v>1497</v>
      </c>
    </row>
    <row r="894" spans="2:23">
      <c r="B894" s="36" t="s">
        <v>18</v>
      </c>
      <c r="C894" s="37" t="s">
        <v>1093</v>
      </c>
      <c r="D894" s="38" t="s">
        <v>1094</v>
      </c>
      <c r="E894" s="39" t="s">
        <v>944</v>
      </c>
      <c r="F894" s="40">
        <v>2</v>
      </c>
      <c r="G894" s="41" t="s">
        <v>128</v>
      </c>
      <c r="H894" s="42">
        <v>2.1990740740740742E-3</v>
      </c>
      <c r="I894" s="136" t="s">
        <v>172</v>
      </c>
      <c r="J894" s="139" t="s">
        <v>46</v>
      </c>
      <c r="K894" s="43">
        <v>42881</v>
      </c>
      <c r="L894" s="44" t="s">
        <v>1096</v>
      </c>
      <c r="M894" s="133" t="s">
        <v>944</v>
      </c>
      <c r="N894" s="46"/>
      <c r="O894" s="45">
        <v>2017</v>
      </c>
      <c r="P894" s="47"/>
      <c r="Q894" s="48"/>
      <c r="R894" s="48"/>
      <c r="S894" s="48"/>
      <c r="T894" s="49"/>
      <c r="U894" s="50"/>
      <c r="V894" s="51"/>
      <c r="W894" s="410"/>
    </row>
    <row r="895" spans="2:23">
      <c r="B895" s="36" t="s">
        <v>18</v>
      </c>
      <c r="C895" s="37" t="s">
        <v>1093</v>
      </c>
      <c r="D895" s="38" t="s">
        <v>1094</v>
      </c>
      <c r="E895" s="39" t="s">
        <v>944</v>
      </c>
      <c r="F895" s="40">
        <v>3</v>
      </c>
      <c r="G895" s="41" t="s">
        <v>1097</v>
      </c>
      <c r="H895" s="42">
        <v>2.2569444444444442E-3</v>
      </c>
      <c r="I895" s="136" t="s">
        <v>172</v>
      </c>
      <c r="J895" s="139" t="s">
        <v>46</v>
      </c>
      <c r="K895" s="43">
        <v>42881</v>
      </c>
      <c r="L895" s="44" t="s">
        <v>1096</v>
      </c>
      <c r="M895" s="133" t="s">
        <v>944</v>
      </c>
      <c r="N895" s="46"/>
      <c r="O895" s="45">
        <v>2017</v>
      </c>
      <c r="P895" s="47"/>
      <c r="Q895" s="48"/>
      <c r="R895" s="48"/>
      <c r="S895" s="48"/>
      <c r="T895" s="49"/>
      <c r="U895" s="50"/>
      <c r="V895" s="51"/>
      <c r="W895" s="410"/>
    </row>
    <row r="896" spans="2:23">
      <c r="B896" s="36" t="s">
        <v>18</v>
      </c>
      <c r="C896" s="37" t="s">
        <v>1093</v>
      </c>
      <c r="D896" s="38" t="s">
        <v>1094</v>
      </c>
      <c r="E896" s="39" t="s">
        <v>944</v>
      </c>
      <c r="F896" s="40">
        <v>4</v>
      </c>
      <c r="G896" s="41" t="s">
        <v>1098</v>
      </c>
      <c r="H896" s="42">
        <v>2.2916666666666662E-3</v>
      </c>
      <c r="I896" s="136" t="s">
        <v>172</v>
      </c>
      <c r="J896" s="139" t="s">
        <v>46</v>
      </c>
      <c r="K896" s="43">
        <v>42881</v>
      </c>
      <c r="L896" s="44" t="s">
        <v>1096</v>
      </c>
      <c r="M896" s="133" t="s">
        <v>944</v>
      </c>
      <c r="N896" s="46"/>
      <c r="O896" s="45">
        <v>2017</v>
      </c>
      <c r="P896" s="47"/>
      <c r="Q896" s="48"/>
      <c r="R896" s="48"/>
      <c r="S896" s="48"/>
      <c r="T896" s="49"/>
      <c r="U896" s="50"/>
      <c r="V896" s="51"/>
      <c r="W896" s="410"/>
    </row>
    <row r="897" spans="2:23">
      <c r="B897" s="36" t="s">
        <v>18</v>
      </c>
      <c r="C897" s="37" t="s">
        <v>1093</v>
      </c>
      <c r="D897" s="38" t="s">
        <v>1094</v>
      </c>
      <c r="E897" s="39" t="s">
        <v>944</v>
      </c>
      <c r="F897" s="40">
        <v>5</v>
      </c>
      <c r="G897" s="41" t="s">
        <v>34</v>
      </c>
      <c r="H897" s="42">
        <v>2.5462962962962961E-3</v>
      </c>
      <c r="I897" s="136" t="s">
        <v>172</v>
      </c>
      <c r="J897" s="139" t="s">
        <v>46</v>
      </c>
      <c r="K897" s="43">
        <v>42881</v>
      </c>
      <c r="L897" s="44" t="s">
        <v>1096</v>
      </c>
      <c r="M897" s="133" t="s">
        <v>944</v>
      </c>
      <c r="N897" s="46"/>
      <c r="O897" s="45">
        <v>2017</v>
      </c>
      <c r="P897" s="47"/>
      <c r="Q897" s="48"/>
      <c r="R897" s="48"/>
      <c r="S897" s="48"/>
      <c r="T897" s="49"/>
      <c r="U897" s="50"/>
      <c r="V897" s="51"/>
      <c r="W897" s="410"/>
    </row>
    <row r="898" spans="2:23">
      <c r="B898" s="36" t="s">
        <v>18</v>
      </c>
      <c r="C898" s="37" t="s">
        <v>1093</v>
      </c>
      <c r="D898" s="38" t="s">
        <v>1094</v>
      </c>
      <c r="E898" s="39" t="s">
        <v>944</v>
      </c>
      <c r="F898" s="40">
        <v>6</v>
      </c>
      <c r="G898" s="41" t="s">
        <v>1099</v>
      </c>
      <c r="H898" s="42">
        <v>2.2685185185185182E-3</v>
      </c>
      <c r="I898" s="136" t="s">
        <v>172</v>
      </c>
      <c r="J898" s="139" t="s">
        <v>46</v>
      </c>
      <c r="K898" s="43">
        <v>42881</v>
      </c>
      <c r="L898" s="44" t="s">
        <v>1096</v>
      </c>
      <c r="M898" s="133" t="s">
        <v>944</v>
      </c>
      <c r="N898" s="46"/>
      <c r="O898" s="45">
        <v>2017</v>
      </c>
      <c r="P898" s="47"/>
      <c r="Q898" s="48"/>
      <c r="R898" s="48"/>
      <c r="S898" s="48"/>
      <c r="T898" s="49"/>
      <c r="U898" s="50"/>
      <c r="V898" s="51"/>
      <c r="W898" s="410"/>
    </row>
    <row r="899" spans="2:23">
      <c r="B899" s="36" t="s">
        <v>18</v>
      </c>
      <c r="C899" s="37" t="s">
        <v>1093</v>
      </c>
      <c r="D899" s="38" t="s">
        <v>1094</v>
      </c>
      <c r="E899" s="39" t="s">
        <v>944</v>
      </c>
      <c r="F899" s="40">
        <v>7</v>
      </c>
      <c r="G899" s="41" t="s">
        <v>1100</v>
      </c>
      <c r="H899" s="42">
        <v>2.3148148148148151E-3</v>
      </c>
      <c r="I899" s="136" t="s">
        <v>172</v>
      </c>
      <c r="J899" s="139" t="s">
        <v>46</v>
      </c>
      <c r="K899" s="43">
        <v>42881</v>
      </c>
      <c r="L899" s="44" t="s">
        <v>1096</v>
      </c>
      <c r="M899" s="133" t="s">
        <v>944</v>
      </c>
      <c r="N899" s="46"/>
      <c r="O899" s="45">
        <v>2017</v>
      </c>
      <c r="P899" s="47"/>
      <c r="Q899" s="48"/>
      <c r="R899" s="48"/>
      <c r="S899" s="48"/>
      <c r="T899" s="49"/>
      <c r="U899" s="50"/>
      <c r="V899" s="51"/>
      <c r="W899" s="410"/>
    </row>
    <row r="900" spans="2:23">
      <c r="B900" s="36" t="s">
        <v>18</v>
      </c>
      <c r="C900" s="37" t="s">
        <v>1093</v>
      </c>
      <c r="D900" s="38" t="s">
        <v>1094</v>
      </c>
      <c r="E900" s="39" t="s">
        <v>944</v>
      </c>
      <c r="F900" s="40">
        <v>8</v>
      </c>
      <c r="G900" s="41" t="s">
        <v>1101</v>
      </c>
      <c r="H900" s="42">
        <v>2.1875000000000002E-3</v>
      </c>
      <c r="I900" s="136" t="s">
        <v>172</v>
      </c>
      <c r="J900" s="139" t="s">
        <v>46</v>
      </c>
      <c r="K900" s="43">
        <v>42881</v>
      </c>
      <c r="L900" s="44" t="s">
        <v>1096</v>
      </c>
      <c r="M900" s="133" t="s">
        <v>944</v>
      </c>
      <c r="N900" s="46"/>
      <c r="O900" s="45">
        <v>2017</v>
      </c>
      <c r="P900" s="47"/>
      <c r="Q900" s="48"/>
      <c r="R900" s="48"/>
      <c r="S900" s="48"/>
      <c r="T900" s="49"/>
      <c r="U900" s="50"/>
      <c r="V900" s="51"/>
      <c r="W900" s="410"/>
    </row>
    <row r="901" spans="2:23">
      <c r="B901" s="36" t="s">
        <v>18</v>
      </c>
      <c r="C901" s="37" t="s">
        <v>1093</v>
      </c>
      <c r="D901" s="38" t="s">
        <v>1094</v>
      </c>
      <c r="E901" s="39" t="s">
        <v>944</v>
      </c>
      <c r="F901" s="40">
        <v>9</v>
      </c>
      <c r="G901" s="41" t="s">
        <v>1102</v>
      </c>
      <c r="H901" s="42">
        <v>2.6620370370370374E-3</v>
      </c>
      <c r="I901" s="136" t="s">
        <v>172</v>
      </c>
      <c r="J901" s="139" t="s">
        <v>46</v>
      </c>
      <c r="K901" s="43">
        <v>42881</v>
      </c>
      <c r="L901" s="44" t="s">
        <v>1096</v>
      </c>
      <c r="M901" s="133" t="s">
        <v>944</v>
      </c>
      <c r="N901" s="46"/>
      <c r="O901" s="45">
        <v>2017</v>
      </c>
      <c r="P901" s="47"/>
      <c r="Q901" s="48"/>
      <c r="R901" s="48"/>
      <c r="S901" s="48"/>
      <c r="T901" s="49"/>
      <c r="U901" s="50"/>
      <c r="V901" s="51"/>
      <c r="W901" s="410"/>
    </row>
    <row r="902" spans="2:23">
      <c r="B902" s="36" t="s">
        <v>18</v>
      </c>
      <c r="C902" s="37" t="s">
        <v>1093</v>
      </c>
      <c r="D902" s="38" t="s">
        <v>1094</v>
      </c>
      <c r="E902" s="39" t="s">
        <v>944</v>
      </c>
      <c r="F902" s="40">
        <v>10</v>
      </c>
      <c r="G902" s="41" t="s">
        <v>1103</v>
      </c>
      <c r="H902" s="42">
        <v>2.638888888888889E-3</v>
      </c>
      <c r="I902" s="136" t="s">
        <v>172</v>
      </c>
      <c r="J902" s="139" t="s">
        <v>46</v>
      </c>
      <c r="K902" s="43">
        <v>42881</v>
      </c>
      <c r="L902" s="44" t="s">
        <v>1096</v>
      </c>
      <c r="M902" s="133" t="s">
        <v>944</v>
      </c>
      <c r="N902" s="46"/>
      <c r="O902" s="45">
        <v>2017</v>
      </c>
      <c r="P902" s="47"/>
      <c r="Q902" s="48"/>
      <c r="R902" s="48"/>
      <c r="S902" s="48"/>
      <c r="T902" s="49"/>
      <c r="U902" s="50"/>
      <c r="V902" s="51"/>
      <c r="W902" s="410"/>
    </row>
    <row r="903" spans="2:23">
      <c r="B903" s="36" t="s">
        <v>18</v>
      </c>
      <c r="C903" s="37" t="s">
        <v>1093</v>
      </c>
      <c r="D903" s="38" t="s">
        <v>1094</v>
      </c>
      <c r="E903" s="39" t="s">
        <v>944</v>
      </c>
      <c r="F903" s="40">
        <v>11</v>
      </c>
      <c r="G903" s="41" t="s">
        <v>1104</v>
      </c>
      <c r="H903" s="42">
        <v>2.2685185185185182E-3</v>
      </c>
      <c r="I903" s="136" t="s">
        <v>172</v>
      </c>
      <c r="J903" s="139" t="s">
        <v>46</v>
      </c>
      <c r="K903" s="43">
        <v>42881</v>
      </c>
      <c r="L903" s="44" t="s">
        <v>1096</v>
      </c>
      <c r="M903" s="133" t="s">
        <v>944</v>
      </c>
      <c r="N903" s="46"/>
      <c r="O903" s="45">
        <v>2017</v>
      </c>
      <c r="P903" s="47"/>
      <c r="Q903" s="48"/>
      <c r="R903" s="48"/>
      <c r="S903" s="48"/>
      <c r="T903" s="49"/>
      <c r="U903" s="50"/>
      <c r="V903" s="51"/>
      <c r="W903" s="410"/>
    </row>
    <row r="904" spans="2:23">
      <c r="B904" s="36" t="s">
        <v>18</v>
      </c>
      <c r="C904" s="37" t="s">
        <v>1093</v>
      </c>
      <c r="D904" s="38" t="s">
        <v>1094</v>
      </c>
      <c r="E904" s="39" t="s">
        <v>944</v>
      </c>
      <c r="F904" s="40">
        <v>12</v>
      </c>
      <c r="G904" s="41" t="s">
        <v>1105</v>
      </c>
      <c r="H904" s="42">
        <v>2.0833333333333333E-3</v>
      </c>
      <c r="I904" s="136" t="s">
        <v>172</v>
      </c>
      <c r="J904" s="139" t="s">
        <v>46</v>
      </c>
      <c r="K904" s="43">
        <v>42881</v>
      </c>
      <c r="L904" s="44" t="s">
        <v>1096</v>
      </c>
      <c r="M904" s="133" t="s">
        <v>944</v>
      </c>
      <c r="N904" s="46"/>
      <c r="O904" s="45">
        <v>2017</v>
      </c>
      <c r="P904" s="47"/>
      <c r="Q904" s="48"/>
      <c r="R904" s="48"/>
      <c r="S904" s="48"/>
      <c r="T904" s="49"/>
      <c r="U904" s="50"/>
      <c r="V904" s="51"/>
      <c r="W904" s="410"/>
    </row>
    <row r="905" spans="2:23">
      <c r="B905" s="36" t="s">
        <v>18</v>
      </c>
      <c r="C905" s="37" t="s">
        <v>1093</v>
      </c>
      <c r="D905" s="38" t="s">
        <v>1094</v>
      </c>
      <c r="E905" s="39" t="s">
        <v>944</v>
      </c>
      <c r="F905" s="40">
        <v>13</v>
      </c>
      <c r="G905" s="41" t="s">
        <v>1106</v>
      </c>
      <c r="H905" s="42">
        <v>2.1875000000000002E-3</v>
      </c>
      <c r="I905" s="136" t="s">
        <v>172</v>
      </c>
      <c r="J905" s="139" t="s">
        <v>46</v>
      </c>
      <c r="K905" s="43">
        <v>42881</v>
      </c>
      <c r="L905" s="44" t="s">
        <v>1096</v>
      </c>
      <c r="M905" s="133" t="s">
        <v>944</v>
      </c>
      <c r="N905" s="46"/>
      <c r="O905" s="45">
        <v>2017</v>
      </c>
      <c r="P905" s="47"/>
      <c r="Q905" s="48"/>
      <c r="R905" s="48"/>
      <c r="S905" s="48"/>
      <c r="T905" s="49"/>
      <c r="U905" s="50"/>
      <c r="V905" s="51"/>
      <c r="W905" s="410"/>
    </row>
    <row r="906" spans="2:23">
      <c r="B906" s="57" t="s">
        <v>53</v>
      </c>
      <c r="C906" s="58"/>
      <c r="D906" s="59"/>
      <c r="E906" s="60" t="s">
        <v>944</v>
      </c>
      <c r="F906" s="61"/>
      <c r="G906" s="62" t="s">
        <v>1107</v>
      </c>
      <c r="H906" s="63"/>
      <c r="I906" s="137"/>
      <c r="J906" s="140"/>
      <c r="K906" s="64"/>
      <c r="L906" s="65"/>
      <c r="M906" s="134" t="s">
        <v>944</v>
      </c>
      <c r="N906" s="67"/>
      <c r="O906" s="66"/>
      <c r="P906" s="68">
        <f>SUM(Q906:T906)</f>
        <v>5</v>
      </c>
      <c r="Q906" s="69">
        <v>2</v>
      </c>
      <c r="R906" s="69">
        <v>2</v>
      </c>
      <c r="S906" s="69">
        <v>0</v>
      </c>
      <c r="T906" s="70">
        <v>1</v>
      </c>
      <c r="U906" s="71"/>
      <c r="V906" s="407"/>
      <c r="W906" s="410" t="s">
        <v>1497</v>
      </c>
    </row>
    <row r="907" spans="2:23">
      <c r="B907" s="36" t="s">
        <v>53</v>
      </c>
      <c r="C907" s="37"/>
      <c r="D907" s="38"/>
      <c r="E907" s="39" t="s">
        <v>944</v>
      </c>
      <c r="F907" s="40"/>
      <c r="G907" s="41" t="s">
        <v>1108</v>
      </c>
      <c r="H907" s="42"/>
      <c r="I907" s="136"/>
      <c r="J907" s="139"/>
      <c r="K907" s="43"/>
      <c r="L907" s="44"/>
      <c r="M907" s="133" t="s">
        <v>944</v>
      </c>
      <c r="N907" s="46"/>
      <c r="O907" s="45"/>
      <c r="P907" s="47">
        <f>SUM(Q907:T907)</f>
        <v>9</v>
      </c>
      <c r="Q907" s="48">
        <v>1</v>
      </c>
      <c r="R907" s="48">
        <v>3</v>
      </c>
      <c r="S907" s="48">
        <v>3</v>
      </c>
      <c r="T907" s="49">
        <v>2</v>
      </c>
      <c r="U907" s="50"/>
      <c r="V907" s="51"/>
      <c r="W907" s="410"/>
    </row>
    <row r="908" spans="2:23">
      <c r="B908" s="36" t="s">
        <v>53</v>
      </c>
      <c r="C908" s="37"/>
      <c r="D908" s="38"/>
      <c r="E908" s="39" t="s">
        <v>944</v>
      </c>
      <c r="F908" s="40"/>
      <c r="G908" s="41" t="s">
        <v>1109</v>
      </c>
      <c r="H908" s="42"/>
      <c r="I908" s="136"/>
      <c r="J908" s="139"/>
      <c r="K908" s="43"/>
      <c r="L908" s="44"/>
      <c r="M908" s="133" t="s">
        <v>944</v>
      </c>
      <c r="N908" s="46"/>
      <c r="O908" s="45"/>
      <c r="P908" s="47">
        <f>SUM(Q908:T908)</f>
        <v>2</v>
      </c>
      <c r="Q908" s="48">
        <v>0</v>
      </c>
      <c r="R908" s="48">
        <v>1</v>
      </c>
      <c r="S908" s="48">
        <v>0</v>
      </c>
      <c r="T908" s="49">
        <v>1</v>
      </c>
      <c r="U908" s="50"/>
      <c r="V908" s="51"/>
      <c r="W908" s="410"/>
    </row>
    <row r="909" spans="2:23" ht="13.5" thickBot="1">
      <c r="B909" s="36" t="s">
        <v>53</v>
      </c>
      <c r="C909" s="37"/>
      <c r="D909" s="38"/>
      <c r="E909" s="39" t="s">
        <v>944</v>
      </c>
      <c r="F909" s="40"/>
      <c r="G909" s="41" t="s">
        <v>1110</v>
      </c>
      <c r="H909" s="42"/>
      <c r="I909" s="136"/>
      <c r="J909" s="139"/>
      <c r="K909" s="43"/>
      <c r="L909" s="44"/>
      <c r="M909" s="133" t="s">
        <v>944</v>
      </c>
      <c r="N909" s="46"/>
      <c r="O909" s="45"/>
      <c r="P909" s="47">
        <f>SUM(Q909:T909)</f>
        <v>5</v>
      </c>
      <c r="Q909" s="48">
        <v>2</v>
      </c>
      <c r="R909" s="48">
        <v>1</v>
      </c>
      <c r="S909" s="48">
        <v>1</v>
      </c>
      <c r="T909" s="49">
        <v>1</v>
      </c>
      <c r="U909" s="50"/>
      <c r="V909" s="51"/>
      <c r="W909" s="410"/>
    </row>
    <row r="910" spans="2:23" customFormat="1">
      <c r="B910" s="10"/>
      <c r="C910" s="10"/>
      <c r="D910" s="10"/>
      <c r="E910" s="10"/>
      <c r="F910" s="10"/>
      <c r="G910" s="10"/>
      <c r="H910" s="10"/>
      <c r="I910" s="10"/>
      <c r="J910" s="10"/>
      <c r="K910" s="10"/>
      <c r="L910" s="10"/>
      <c r="M910" s="10"/>
      <c r="N910" s="10"/>
      <c r="O910" s="10"/>
      <c r="P910" s="10"/>
      <c r="Q910" s="10"/>
      <c r="R910" s="10"/>
      <c r="S910" s="10"/>
      <c r="T910" s="10"/>
      <c r="U910" s="10"/>
      <c r="V910" s="10"/>
      <c r="W910" s="125" t="s">
        <v>1496</v>
      </c>
    </row>
  </sheetData>
  <autoFilter ref="B5:W910"/>
  <hyperlinks>
    <hyperlink ref="L7" r:id="rId1" display="Copyright 2005-2021 © www.teoalida.com/database/music"/>
    <hyperlink ref="K7" r:id="rId2" display="Copyright 2005-2021 © www.teoalida.com/database/music"/>
    <hyperlink ref="J7" r:id="rId3" display="Copyright 2005-2021 © www.teoalida.com/database/music"/>
    <hyperlink ref="I7" r:id="rId4" display="Copyright 2005-2021 © www.teoalida.com/database/music"/>
    <hyperlink ref="H7" r:id="rId5" display="Copyright 2005-2021 © www.teoalida.com/database/music"/>
    <hyperlink ref="B7:H7" r:id="rId6" display="Copyright 2005-2021 © www.teoalida.com/database/music"/>
  </hyperlinks>
  <pageMargins left="0.75" right="0.75" top="1" bottom="1" header="0.5" footer="0.5"/>
  <pageSetup orientation="portrait" horizontalDpi="300" verticalDpi="300" r:id="rId7"/>
  <headerFooter alignWithMargins="0"/>
</worksheet>
</file>

<file path=xl/worksheets/sheet2.xml><?xml version="1.0" encoding="utf-8"?>
<worksheet xmlns="http://schemas.openxmlformats.org/spreadsheetml/2006/main" xmlns:r="http://schemas.openxmlformats.org/officeDocument/2006/relationships">
  <dimension ref="B1:AJ319"/>
  <sheetViews>
    <sheetView workbookViewId="0">
      <pane ySplit="4" topLeftCell="A5" activePane="bottomLeft" state="frozen"/>
      <selection pane="bottomLeft" activeCell="A5" sqref="A5"/>
    </sheetView>
  </sheetViews>
  <sheetFormatPr defaultColWidth="2.7109375" defaultRowHeight="12.75"/>
  <cols>
    <col min="1" max="1" width="2.7109375" style="6"/>
    <col min="2" max="2" width="4.7109375" style="6" customWidth="1"/>
    <col min="3" max="3" width="24.7109375" style="6" customWidth="1"/>
    <col min="4" max="4" width="12.7109375" style="6" customWidth="1"/>
    <col min="5" max="5" width="5.7109375" style="6" customWidth="1"/>
    <col min="6" max="6" width="14.7109375" style="6" customWidth="1"/>
    <col min="7" max="7" width="24.7109375" style="6" customWidth="1"/>
    <col min="8" max="8" width="10.7109375" style="6" customWidth="1"/>
    <col min="9" max="9" width="8.7109375" style="7" bestFit="1" customWidth="1"/>
    <col min="10" max="10" width="11.7109375" style="6" customWidth="1"/>
    <col min="11" max="11" width="6.7109375" style="6" customWidth="1"/>
    <col min="12" max="15" width="5.7109375" style="6" customWidth="1"/>
    <col min="16" max="16" width="7.7109375" style="6" customWidth="1"/>
    <col min="17" max="18" width="6.7109375" style="6" customWidth="1"/>
    <col min="19" max="35" width="3.7109375" style="6" customWidth="1"/>
    <col min="36" max="16384" width="2.7109375" style="6"/>
  </cols>
  <sheetData>
    <row r="1" spans="2:36" customFormat="1" ht="13.5" thickBo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2:36" customFormat="1" ht="18">
      <c r="B2" s="111" t="s">
        <v>1400</v>
      </c>
      <c r="C2" s="112"/>
      <c r="D2" s="113"/>
      <c r="E2" s="114"/>
      <c r="F2" s="115" t="s">
        <v>1399</v>
      </c>
      <c r="G2" s="116"/>
      <c r="H2" s="116"/>
      <c r="I2" s="126"/>
      <c r="J2" s="128" t="s">
        <v>1397</v>
      </c>
      <c r="K2" s="129" t="s">
        <v>1394</v>
      </c>
      <c r="L2" s="117"/>
      <c r="M2" s="117"/>
      <c r="N2" s="117"/>
      <c r="O2" s="118"/>
      <c r="P2" s="119" t="s">
        <v>1509</v>
      </c>
      <c r="Q2" s="120"/>
      <c r="R2" s="121"/>
      <c r="S2" s="122" t="s">
        <v>1510</v>
      </c>
      <c r="T2" s="123"/>
      <c r="U2" s="123"/>
      <c r="V2" s="123"/>
      <c r="W2" s="123"/>
      <c r="X2" s="124"/>
      <c r="Y2" s="347"/>
      <c r="Z2" s="123"/>
      <c r="AA2" s="123"/>
      <c r="AB2" s="123"/>
      <c r="AC2" s="124"/>
      <c r="AD2" s="347"/>
      <c r="AE2" s="123"/>
      <c r="AF2" s="123"/>
      <c r="AG2" s="123"/>
      <c r="AH2" s="123"/>
      <c r="AI2" s="124"/>
      <c r="AJ2" s="5"/>
    </row>
    <row r="3" spans="2:36" customFormat="1" ht="39" thickBot="1">
      <c r="B3" s="97" t="s">
        <v>1398</v>
      </c>
      <c r="C3" s="98" t="s">
        <v>1190</v>
      </c>
      <c r="D3" s="99" t="s">
        <v>31</v>
      </c>
      <c r="E3" s="100" t="s">
        <v>1192</v>
      </c>
      <c r="F3" s="101" t="s">
        <v>1195</v>
      </c>
      <c r="G3" s="102" t="s">
        <v>1193</v>
      </c>
      <c r="H3" s="102" t="s">
        <v>1191</v>
      </c>
      <c r="I3" s="127" t="s">
        <v>1194</v>
      </c>
      <c r="J3" s="130" t="s">
        <v>1197</v>
      </c>
      <c r="K3" s="131" t="s">
        <v>9</v>
      </c>
      <c r="L3" s="103" t="s">
        <v>10</v>
      </c>
      <c r="M3" s="103" t="s">
        <v>11</v>
      </c>
      <c r="N3" s="103" t="s">
        <v>12</v>
      </c>
      <c r="O3" s="104" t="s">
        <v>13</v>
      </c>
      <c r="P3" s="105" t="s">
        <v>1196</v>
      </c>
      <c r="Q3" s="106" t="s">
        <v>1507</v>
      </c>
      <c r="R3" s="107" t="s">
        <v>1508</v>
      </c>
      <c r="S3" s="108">
        <v>16</v>
      </c>
      <c r="T3" s="109">
        <v>15</v>
      </c>
      <c r="U3" s="109">
        <v>14</v>
      </c>
      <c r="V3" s="109">
        <v>13</v>
      </c>
      <c r="W3" s="109">
        <v>12</v>
      </c>
      <c r="X3" s="110">
        <v>11</v>
      </c>
      <c r="Y3" s="348">
        <v>10</v>
      </c>
      <c r="Z3" s="109">
        <v>9</v>
      </c>
      <c r="AA3" s="109">
        <v>8</v>
      </c>
      <c r="AB3" s="109">
        <v>7</v>
      </c>
      <c r="AC3" s="110">
        <v>6</v>
      </c>
      <c r="AD3" s="348">
        <v>5</v>
      </c>
      <c r="AE3" s="109">
        <v>4</v>
      </c>
      <c r="AF3" s="109">
        <v>3</v>
      </c>
      <c r="AG3" s="109">
        <v>2</v>
      </c>
      <c r="AH3" s="109">
        <v>1</v>
      </c>
      <c r="AI3" s="110">
        <v>0</v>
      </c>
      <c r="AJ3" s="5"/>
    </row>
    <row r="4" spans="2:36" customForma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2:36" customFormat="1" ht="26.25">
      <c r="B5" s="73" t="s">
        <v>14</v>
      </c>
      <c r="C5" s="15"/>
      <c r="D5" s="15"/>
      <c r="E5" s="15"/>
      <c r="F5" s="15"/>
      <c r="G5" s="15"/>
      <c r="H5" s="15"/>
      <c r="I5" s="15"/>
      <c r="J5" s="15"/>
      <c r="K5" s="15"/>
      <c r="L5" s="15"/>
      <c r="M5" s="15"/>
      <c r="N5" s="15"/>
      <c r="O5" s="15"/>
      <c r="P5" s="15"/>
      <c r="Q5" s="15"/>
      <c r="R5" s="15"/>
    </row>
    <row r="6" spans="2:36" ht="18">
      <c r="B6" s="74" t="s">
        <v>1410</v>
      </c>
      <c r="C6" s="15"/>
      <c r="D6" s="15"/>
      <c r="E6" s="15"/>
      <c r="F6" s="15"/>
      <c r="G6" s="15"/>
      <c r="H6" s="15"/>
      <c r="I6" s="15"/>
      <c r="J6" s="15"/>
      <c r="K6" s="15"/>
      <c r="L6" s="15"/>
      <c r="M6" s="15"/>
      <c r="N6" s="15"/>
      <c r="O6" s="15"/>
      <c r="P6" s="15"/>
      <c r="Q6" s="15"/>
      <c r="R6" s="15"/>
    </row>
    <row r="7" spans="2:36">
      <c r="B7"/>
      <c r="C7"/>
      <c r="D7"/>
      <c r="E7"/>
      <c r="F7"/>
      <c r="G7"/>
      <c r="H7"/>
      <c r="I7"/>
      <c r="J7"/>
      <c r="K7"/>
      <c r="L7"/>
      <c r="M7"/>
      <c r="N7"/>
      <c r="O7"/>
      <c r="P7"/>
      <c r="Q7"/>
      <c r="R7"/>
    </row>
    <row r="8" spans="2:36" ht="38.25">
      <c r="B8" s="8" t="s">
        <v>1408</v>
      </c>
      <c r="C8" s="8"/>
      <c r="D8" s="8"/>
      <c r="E8" s="8"/>
      <c r="F8" s="8"/>
      <c r="G8" s="8"/>
      <c r="H8" s="8"/>
      <c r="I8" s="8"/>
      <c r="J8" s="8"/>
      <c r="K8" s="8"/>
      <c r="L8" s="8"/>
      <c r="M8" s="8"/>
      <c r="N8" s="8"/>
      <c r="O8" s="8"/>
      <c r="P8" s="8"/>
      <c r="Q8" s="8"/>
      <c r="R8" s="8"/>
    </row>
    <row r="9" spans="2:36" customFormat="1"/>
    <row r="10" spans="2:36" customFormat="1" ht="38.25">
      <c r="B10" s="8" t="s">
        <v>1494</v>
      </c>
      <c r="C10" s="8"/>
      <c r="D10" s="8"/>
      <c r="E10" s="8"/>
      <c r="F10" s="8"/>
      <c r="G10" s="8"/>
      <c r="H10" s="8"/>
      <c r="I10" s="8"/>
      <c r="J10" s="8"/>
      <c r="K10" s="8"/>
      <c r="L10" s="8"/>
      <c r="M10" s="8"/>
      <c r="N10" s="8"/>
      <c r="O10" s="8"/>
      <c r="P10" s="8"/>
      <c r="Q10" s="8"/>
      <c r="R10" s="8"/>
    </row>
    <row r="11" spans="2:36" customFormat="1"/>
    <row r="12" spans="2:36" customFormat="1" ht="26.25">
      <c r="B12" s="72" t="s">
        <v>1615</v>
      </c>
      <c r="S12">
        <f>SUM(S14:S18)</f>
        <v>2</v>
      </c>
      <c r="T12">
        <f>SUM(T14:T18)</f>
        <v>3</v>
      </c>
      <c r="U12">
        <f>SUM(U14:U18)</f>
        <v>2</v>
      </c>
      <c r="V12">
        <f>SUM(V14:V18)</f>
        <v>5</v>
      </c>
      <c r="W12">
        <f>SUM(W14:W18)</f>
        <v>6</v>
      </c>
      <c r="X12">
        <f>SUM(X14:X18)</f>
        <v>13</v>
      </c>
      <c r="Y12">
        <f>SUM(Y14:Y18)</f>
        <v>17</v>
      </c>
      <c r="Z12">
        <f>SUM(Z14:Z18)</f>
        <v>24</v>
      </c>
      <c r="AA12">
        <f>SUM(AA14:AA18)</f>
        <v>18</v>
      </c>
      <c r="AB12">
        <f>SUM(AB14:AB18)</f>
        <v>20</v>
      </c>
      <c r="AC12">
        <f>SUM(AC14:AC18)</f>
        <v>19</v>
      </c>
      <c r="AD12">
        <f>SUM(AD14:AD18)</f>
        <v>20</v>
      </c>
      <c r="AE12">
        <f>SUM(AE14:AE18)</f>
        <v>19</v>
      </c>
      <c r="AF12">
        <f>SUM(AF14:AF18)</f>
        <v>14</v>
      </c>
      <c r="AG12">
        <f>SUM(AG14:AG18)</f>
        <v>19</v>
      </c>
      <c r="AH12">
        <f>SUM(AH14:AH18)</f>
        <v>19</v>
      </c>
      <c r="AI12">
        <f>SUM(AI14:AI18)</f>
        <v>13</v>
      </c>
      <c r="AJ12" s="125" t="s">
        <v>15</v>
      </c>
    </row>
    <row r="13" spans="2:36" customFormat="1" ht="13.5" thickBo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125" t="s">
        <v>1500</v>
      </c>
    </row>
    <row r="14" spans="2:36" customFormat="1">
      <c r="B14" s="88">
        <f>B13+1</f>
        <v>1</v>
      </c>
      <c r="C14" s="90" t="s">
        <v>57</v>
      </c>
      <c r="D14" s="75" t="s">
        <v>1173</v>
      </c>
      <c r="E14" s="82" t="s">
        <v>1203</v>
      </c>
      <c r="F14" s="31" t="s">
        <v>1211</v>
      </c>
      <c r="G14" s="33" t="s">
        <v>91</v>
      </c>
      <c r="H14" s="32" t="s">
        <v>1210</v>
      </c>
      <c r="I14" s="84">
        <v>29</v>
      </c>
      <c r="J14" s="92">
        <f t="shared" ref="J14" si="0">(K14*4 + SQRT(Q14) ) * P14 * 128</f>
        <v>8921.3318980402819</v>
      </c>
      <c r="K14" s="94">
        <f>AVERAGEIF('Songs database'!$M:$M,$C14,'Songs database'!P:P)</f>
        <v>9.9142857142857146</v>
      </c>
      <c r="L14" s="76">
        <f>AVERAGEIF('Songs database'!$M:$M,$C14,'Songs database'!Q:Q)</f>
        <v>2.0571428571428569</v>
      </c>
      <c r="M14" s="76">
        <f>AVERAGEIF('Songs database'!$M:$M,$C14,'Songs database'!R:R)</f>
        <v>2.8571428571428572</v>
      </c>
      <c r="N14" s="76">
        <f>AVERAGEIF('Songs database'!$M:$M,$C14,'Songs database'!S:S)</f>
        <v>2.6285714285714286</v>
      </c>
      <c r="O14" s="86">
        <f>AVERAGEIF('Songs database'!$M:$M,$C14,'Songs database'!T:T)</f>
        <v>2.3714285714285714</v>
      </c>
      <c r="P14" s="96">
        <f t="shared" ref="P14" si="1">(SQRT(Q14/R14/K14))*2</f>
        <v>1.3374173208561388</v>
      </c>
      <c r="Q14" s="77">
        <f t="shared" ref="Q14" si="2">S14*16 + T14*12 + U14*16/2 + V14*16/3+  W14*16/4 + X14*16/5 + Y14*16/6 + Z14*16/7 + AA14*16/8 + AB14* 16/9 + AC14*16/10 + AD14*16/11 + AE14*16/12 + AF14*16/13 + AG14*16/14 + AH14*16/15 + AI14*16/16</f>
        <v>155.16843156843157</v>
      </c>
      <c r="R14" s="34">
        <f t="shared" ref="R14" si="3">SUM(S14:AI14)</f>
        <v>35</v>
      </c>
      <c r="S14" s="175">
        <f>COUNTIFS('Songs database'!$M:$M,$C14,'Songs database'!$P:$P,S$3)</f>
        <v>2</v>
      </c>
      <c r="T14" s="176">
        <f>COUNTIFS('Songs database'!$M:$M,$C14,'Songs database'!$P:$P,T$3)</f>
        <v>3</v>
      </c>
      <c r="U14" s="176">
        <f>COUNTIFS('Songs database'!$M:$M,$C14,'Songs database'!$P:$P,U$3)</f>
        <v>2</v>
      </c>
      <c r="V14" s="176">
        <f>COUNTIFS('Songs database'!$M:$M,$C14,'Songs database'!$P:$P,V$3)</f>
        <v>3</v>
      </c>
      <c r="W14" s="176">
        <f>COUNTIFS('Songs database'!$M:$M,$C14,'Songs database'!$P:$P,W$3)</f>
        <v>1</v>
      </c>
      <c r="X14" s="177">
        <f>COUNTIFS('Songs database'!$M:$M,$C14,'Songs database'!$P:$P,X$3)</f>
        <v>2</v>
      </c>
      <c r="Y14" s="175">
        <f>COUNTIFS('Songs database'!$M:$M,$C14,'Songs database'!$P:$P,Y$3)</f>
        <v>5</v>
      </c>
      <c r="Z14" s="176">
        <f>COUNTIFS('Songs database'!$M:$M,$C14,'Songs database'!$P:$P,Z$3)</f>
        <v>5</v>
      </c>
      <c r="AA14" s="176">
        <f>COUNTIFS('Songs database'!$M:$M,$C14,'Songs database'!$P:$P,AA$3)</f>
        <v>3</v>
      </c>
      <c r="AB14" s="176">
        <f>COUNTIFS('Songs database'!$M:$M,$C14,'Songs database'!$P:$P,AB$3)</f>
        <v>3</v>
      </c>
      <c r="AC14" s="177">
        <f>COUNTIFS('Songs database'!$M:$M,$C14,'Songs database'!$P:$P,AC$3)</f>
        <v>2</v>
      </c>
      <c r="AD14" s="175">
        <f>COUNTIFS('Songs database'!$M:$M,$C14,'Songs database'!$P:$P,AD$3)</f>
        <v>2</v>
      </c>
      <c r="AE14" s="176">
        <f>COUNTIFS('Songs database'!$M:$M,$C14,'Songs database'!$P:$P,AE$3)</f>
        <v>1</v>
      </c>
      <c r="AF14" s="176">
        <f>COUNTIFS('Songs database'!$M:$M,$C14,'Songs database'!$P:$P,AF$3)</f>
        <v>1</v>
      </c>
      <c r="AG14" s="176">
        <f>COUNTIFS('Songs database'!$M:$M,$C14,'Songs database'!$P:$P,AG$3)</f>
        <v>0</v>
      </c>
      <c r="AH14" s="176">
        <f>COUNTIFS('Songs database'!$M:$M,$C14,'Songs database'!$P:$P,AH$3)</f>
        <v>0</v>
      </c>
      <c r="AI14" s="177">
        <f>COUNTIFS('Songs database'!$M:$M,$C14,'Songs database'!$P:$P,AI$3)</f>
        <v>0</v>
      </c>
      <c r="AJ14" s="325" t="s">
        <v>152</v>
      </c>
    </row>
    <row r="15" spans="2:36" customFormat="1">
      <c r="B15" s="88">
        <f t="shared" ref="B15:B18" si="4">B14+1</f>
        <v>2</v>
      </c>
      <c r="C15" s="90" t="s">
        <v>641</v>
      </c>
      <c r="D15" s="75" t="s">
        <v>1174</v>
      </c>
      <c r="E15" s="82" t="s">
        <v>1203</v>
      </c>
      <c r="F15" s="31" t="s">
        <v>1211</v>
      </c>
      <c r="G15" s="33" t="s">
        <v>1278</v>
      </c>
      <c r="H15" s="32" t="s">
        <v>1277</v>
      </c>
      <c r="I15" s="84">
        <v>7</v>
      </c>
      <c r="J15" s="92">
        <f t="shared" ref="J15:J18" si="5">(K15*4 + SQRT(Q15) ) * P15 * 128</f>
        <v>5584.2698593841988</v>
      </c>
      <c r="K15" s="94">
        <f>AVERAGEIF('Songs database'!$M:$M,$C15,'Songs database'!P:P)</f>
        <v>7.436619718309859</v>
      </c>
      <c r="L15" s="76">
        <f>AVERAGEIF('Songs database'!$M:$M,$C15,'Songs database'!Q:Q)</f>
        <v>2.8309859154929575</v>
      </c>
      <c r="M15" s="76">
        <f>AVERAGEIF('Songs database'!$M:$M,$C15,'Songs database'!R:R)</f>
        <v>1.3098591549295775</v>
      </c>
      <c r="N15" s="76">
        <f>AVERAGEIF('Songs database'!$M:$M,$C15,'Songs database'!S:S)</f>
        <v>2.295774647887324</v>
      </c>
      <c r="O15" s="86">
        <f>AVERAGEIF('Songs database'!$M:$M,$C15,'Songs database'!T:T)</f>
        <v>1</v>
      </c>
      <c r="P15" s="96">
        <f t="shared" ref="P15:P18" si="6">(SQRT(Q15/R15/K15))*2</f>
        <v>1.0449186314734755</v>
      </c>
      <c r="Q15" s="77">
        <f t="shared" ref="Q15:Q18" si="7">S15*16 + T15*12 + U15*16/2 + V15*16/3+  W15*16/4 + X15*16/5 + Y15*16/6 + Z15*16/7 + AA15*16/8 + AB15* 16/9 + AC15*16/10 + AD15*16/11 + AE15*16/12 + AF15*16/13 + AG15*16/14 + AH15*16/15 + AI15*16/16</f>
        <v>144.12485292485292</v>
      </c>
      <c r="R15" s="34">
        <f t="shared" ref="R15:R18" si="8">SUM(S15:AI15)</f>
        <v>71</v>
      </c>
      <c r="S15" s="175">
        <f>COUNTIFS('Songs database'!$M:$M,$C15,'Songs database'!$P:$P,S$3)</f>
        <v>0</v>
      </c>
      <c r="T15" s="176">
        <f>COUNTIFS('Songs database'!$M:$M,$C15,'Songs database'!$P:$P,T$3)</f>
        <v>0</v>
      </c>
      <c r="U15" s="176">
        <f>COUNTIFS('Songs database'!$M:$M,$C15,'Songs database'!$P:$P,U$3)</f>
        <v>0</v>
      </c>
      <c r="V15" s="176">
        <f>COUNTIFS('Songs database'!$M:$M,$C15,'Songs database'!$P:$P,V$3)</f>
        <v>0</v>
      </c>
      <c r="W15" s="176">
        <f>COUNTIFS('Songs database'!$M:$M,$C15,'Songs database'!$P:$P,W$3)</f>
        <v>2</v>
      </c>
      <c r="X15" s="177">
        <f>COUNTIFS('Songs database'!$M:$M,$C15,'Songs database'!$P:$P,X$3)</f>
        <v>6</v>
      </c>
      <c r="Y15" s="175">
        <f>COUNTIFS('Songs database'!$M:$M,$C15,'Songs database'!$P:$P,Y$3)</f>
        <v>7</v>
      </c>
      <c r="Z15" s="176">
        <f>COUNTIFS('Songs database'!$M:$M,$C15,'Songs database'!$P:$P,Z$3)</f>
        <v>9</v>
      </c>
      <c r="AA15" s="176">
        <f>COUNTIFS('Songs database'!$M:$M,$C15,'Songs database'!$P:$P,AA$3)</f>
        <v>10</v>
      </c>
      <c r="AB15" s="176">
        <f>COUNTIFS('Songs database'!$M:$M,$C15,'Songs database'!$P:$P,AB$3)</f>
        <v>11</v>
      </c>
      <c r="AC15" s="177">
        <f>COUNTIFS('Songs database'!$M:$M,$C15,'Songs database'!$P:$P,AC$3)</f>
        <v>10</v>
      </c>
      <c r="AD15" s="175">
        <f>COUNTIFS('Songs database'!$M:$M,$C15,'Songs database'!$P:$P,AD$3)</f>
        <v>9</v>
      </c>
      <c r="AE15" s="176">
        <f>COUNTIFS('Songs database'!$M:$M,$C15,'Songs database'!$P:$P,AE$3)</f>
        <v>5</v>
      </c>
      <c r="AF15" s="176">
        <f>COUNTIFS('Songs database'!$M:$M,$C15,'Songs database'!$P:$P,AF$3)</f>
        <v>1</v>
      </c>
      <c r="AG15" s="176">
        <f>COUNTIFS('Songs database'!$M:$M,$C15,'Songs database'!$P:$P,AG$3)</f>
        <v>1</v>
      </c>
      <c r="AH15" s="176">
        <f>COUNTIFS('Songs database'!$M:$M,$C15,'Songs database'!$P:$P,AH$3)</f>
        <v>0</v>
      </c>
      <c r="AI15" s="177">
        <f>COUNTIFS('Songs database'!$M:$M,$C15,'Songs database'!$P:$P,AI$3)</f>
        <v>0</v>
      </c>
      <c r="AJ15" s="325"/>
    </row>
    <row r="16" spans="2:36" customFormat="1">
      <c r="B16" s="88">
        <f t="shared" si="4"/>
        <v>3</v>
      </c>
      <c r="C16" s="90" t="s">
        <v>944</v>
      </c>
      <c r="D16" s="75" t="s">
        <v>1280</v>
      </c>
      <c r="E16" s="82" t="s">
        <v>1203</v>
      </c>
      <c r="F16" s="31" t="s">
        <v>1199</v>
      </c>
      <c r="G16" s="33" t="s">
        <v>19</v>
      </c>
      <c r="H16" s="32" t="s">
        <v>1281</v>
      </c>
      <c r="I16" s="84">
        <v>60</v>
      </c>
      <c r="J16" s="92">
        <f t="shared" si="5"/>
        <v>5396.2138594291609</v>
      </c>
      <c r="K16" s="94">
        <f>AVERAGEIF('Songs database'!$M:$M,$C16,'Songs database'!P:P)</f>
        <v>6.796875</v>
      </c>
      <c r="L16" s="76">
        <f>AVERAGEIF('Songs database'!$M:$M,$C16,'Songs database'!Q:Q)</f>
        <v>1.9375</v>
      </c>
      <c r="M16" s="76">
        <f>AVERAGEIF('Songs database'!$M:$M,$C16,'Songs database'!R:R)</f>
        <v>1.859375</v>
      </c>
      <c r="N16" s="76">
        <f>AVERAGEIF('Songs database'!$M:$M,$C16,'Songs database'!S:S)</f>
        <v>1.359375</v>
      </c>
      <c r="O16" s="86">
        <f>AVERAGEIF('Songs database'!$M:$M,$C16,'Songs database'!T:T)</f>
        <v>1.640625</v>
      </c>
      <c r="P16" s="96">
        <f t="shared" si="6"/>
        <v>1.0926757348483898</v>
      </c>
      <c r="Q16" s="77">
        <f t="shared" si="7"/>
        <v>129.84100344100347</v>
      </c>
      <c r="R16" s="34">
        <f t="shared" si="8"/>
        <v>64</v>
      </c>
      <c r="S16" s="175">
        <f>COUNTIFS('Songs database'!$M:$M,$C16,'Songs database'!$P:$P,S$3)</f>
        <v>0</v>
      </c>
      <c r="T16" s="176">
        <f>COUNTIFS('Songs database'!$M:$M,$C16,'Songs database'!$P:$P,T$3)</f>
        <v>0</v>
      </c>
      <c r="U16" s="176">
        <f>COUNTIFS('Songs database'!$M:$M,$C16,'Songs database'!$P:$P,U$3)</f>
        <v>0</v>
      </c>
      <c r="V16" s="176">
        <f>COUNTIFS('Songs database'!$M:$M,$C16,'Songs database'!$P:$P,V$3)</f>
        <v>2</v>
      </c>
      <c r="W16" s="176">
        <f>COUNTIFS('Songs database'!$M:$M,$C16,'Songs database'!$P:$P,W$3)</f>
        <v>3</v>
      </c>
      <c r="X16" s="177">
        <f>COUNTIFS('Songs database'!$M:$M,$C16,'Songs database'!$P:$P,X$3)</f>
        <v>4</v>
      </c>
      <c r="Y16" s="175">
        <f>COUNTIFS('Songs database'!$M:$M,$C16,'Songs database'!$P:$P,Y$3)</f>
        <v>5</v>
      </c>
      <c r="Z16" s="176">
        <f>COUNTIFS('Songs database'!$M:$M,$C16,'Songs database'!$P:$P,Z$3)</f>
        <v>8</v>
      </c>
      <c r="AA16" s="176">
        <f>COUNTIFS('Songs database'!$M:$M,$C16,'Songs database'!$P:$P,AA$3)</f>
        <v>5</v>
      </c>
      <c r="AB16" s="176">
        <f>COUNTIFS('Songs database'!$M:$M,$C16,'Songs database'!$P:$P,AB$3)</f>
        <v>5</v>
      </c>
      <c r="AC16" s="177">
        <f>COUNTIFS('Songs database'!$M:$M,$C16,'Songs database'!$P:$P,AC$3)</f>
        <v>7</v>
      </c>
      <c r="AD16" s="175">
        <f>COUNTIFS('Songs database'!$M:$M,$C16,'Songs database'!$P:$P,AD$3)</f>
        <v>8</v>
      </c>
      <c r="AE16" s="176">
        <f>COUNTIFS('Songs database'!$M:$M,$C16,'Songs database'!$P:$P,AE$3)</f>
        <v>8</v>
      </c>
      <c r="AF16" s="176">
        <f>COUNTIFS('Songs database'!$M:$M,$C16,'Songs database'!$P:$P,AF$3)</f>
        <v>5</v>
      </c>
      <c r="AG16" s="176">
        <f>COUNTIFS('Songs database'!$M:$M,$C16,'Songs database'!$P:$P,AG$3)</f>
        <v>1</v>
      </c>
      <c r="AH16" s="176">
        <f>COUNTIFS('Songs database'!$M:$M,$C16,'Songs database'!$P:$P,AH$3)</f>
        <v>1</v>
      </c>
      <c r="AI16" s="177">
        <f>COUNTIFS('Songs database'!$M:$M,$C16,'Songs database'!$P:$P,AI$3)</f>
        <v>2</v>
      </c>
      <c r="AJ16" s="325" t="s">
        <v>152</v>
      </c>
    </row>
    <row r="17" spans="2:36" customFormat="1">
      <c r="B17" s="88">
        <f t="shared" si="4"/>
        <v>4</v>
      </c>
      <c r="C17" s="90" t="s">
        <v>474</v>
      </c>
      <c r="D17" s="75" t="s">
        <v>1201</v>
      </c>
      <c r="E17" s="82" t="s">
        <v>1203</v>
      </c>
      <c r="F17" s="31" t="s">
        <v>1199</v>
      </c>
      <c r="G17" s="33" t="s">
        <v>109</v>
      </c>
      <c r="H17" s="32" t="s">
        <v>1245</v>
      </c>
      <c r="I17" s="84" t="s">
        <v>41</v>
      </c>
      <c r="J17" s="92">
        <f t="shared" si="5"/>
        <v>5153.9477723812397</v>
      </c>
      <c r="K17" s="94">
        <f>AVERAGEIF('Songs database'!$M:$M,$C17,'Songs database'!P:P)</f>
        <v>9</v>
      </c>
      <c r="L17" s="76">
        <f>AVERAGEIF('Songs database'!$M:$M,$C17,'Songs database'!Q:Q)</f>
        <v>2.5</v>
      </c>
      <c r="M17" s="76">
        <f>AVERAGEIF('Songs database'!$M:$M,$C17,'Songs database'!R:R)</f>
        <v>1.75</v>
      </c>
      <c r="N17" s="76">
        <f>AVERAGEIF('Songs database'!$M:$M,$C17,'Songs database'!S:S)</f>
        <v>3</v>
      </c>
      <c r="O17" s="86">
        <f>AVERAGEIF('Songs database'!$M:$M,$C17,'Songs database'!T:T)</f>
        <v>1.75</v>
      </c>
      <c r="P17" s="96">
        <f t="shared" si="6"/>
        <v>1.0300596719072126</v>
      </c>
      <c r="Q17" s="77">
        <f t="shared" si="7"/>
        <v>9.549206349206349</v>
      </c>
      <c r="R17" s="34">
        <f t="shared" si="8"/>
        <v>4</v>
      </c>
      <c r="S17" s="175">
        <f>COUNTIFS('Songs database'!$M:$M,$C17,'Songs database'!$P:$P,S$3)</f>
        <v>0</v>
      </c>
      <c r="T17" s="176">
        <f>COUNTIFS('Songs database'!$M:$M,$C17,'Songs database'!$P:$P,T$3)</f>
        <v>0</v>
      </c>
      <c r="U17" s="176">
        <f>COUNTIFS('Songs database'!$M:$M,$C17,'Songs database'!$P:$P,U$3)</f>
        <v>0</v>
      </c>
      <c r="V17" s="176">
        <f>COUNTIFS('Songs database'!$M:$M,$C17,'Songs database'!$P:$P,V$3)</f>
        <v>0</v>
      </c>
      <c r="W17" s="176">
        <f>COUNTIFS('Songs database'!$M:$M,$C17,'Songs database'!$P:$P,W$3)</f>
        <v>0</v>
      </c>
      <c r="X17" s="177">
        <f>COUNTIFS('Songs database'!$M:$M,$C17,'Songs database'!$P:$P,X$3)</f>
        <v>1</v>
      </c>
      <c r="Y17" s="175">
        <f>COUNTIFS('Songs database'!$M:$M,$C17,'Songs database'!$P:$P,Y$3)</f>
        <v>0</v>
      </c>
      <c r="Z17" s="176">
        <f>COUNTIFS('Songs database'!$M:$M,$C17,'Songs database'!$P:$P,Z$3)</f>
        <v>2</v>
      </c>
      <c r="AA17" s="176">
        <f>COUNTIFS('Songs database'!$M:$M,$C17,'Songs database'!$P:$P,AA$3)</f>
        <v>0</v>
      </c>
      <c r="AB17" s="176">
        <f>COUNTIFS('Songs database'!$M:$M,$C17,'Songs database'!$P:$P,AB$3)</f>
        <v>1</v>
      </c>
      <c r="AC17" s="177">
        <f>COUNTIFS('Songs database'!$M:$M,$C17,'Songs database'!$P:$P,AC$3)</f>
        <v>0</v>
      </c>
      <c r="AD17" s="175">
        <f>COUNTIFS('Songs database'!$M:$M,$C17,'Songs database'!$P:$P,AD$3)</f>
        <v>0</v>
      </c>
      <c r="AE17" s="176">
        <f>COUNTIFS('Songs database'!$M:$M,$C17,'Songs database'!$P:$P,AE$3)</f>
        <v>0</v>
      </c>
      <c r="AF17" s="176">
        <f>COUNTIFS('Songs database'!$M:$M,$C17,'Songs database'!$P:$P,AF$3)</f>
        <v>0</v>
      </c>
      <c r="AG17" s="176">
        <f>COUNTIFS('Songs database'!$M:$M,$C17,'Songs database'!$P:$P,AG$3)</f>
        <v>0</v>
      </c>
      <c r="AH17" s="176">
        <f>COUNTIFS('Songs database'!$M:$M,$C17,'Songs database'!$P:$P,AH$3)</f>
        <v>0</v>
      </c>
      <c r="AI17" s="177">
        <f>COUNTIFS('Songs database'!$M:$M,$C17,'Songs database'!$P:$P,AI$3)</f>
        <v>0</v>
      </c>
      <c r="AJ17" s="325"/>
    </row>
    <row r="18" spans="2:36" customFormat="1" ht="13.5" thickBot="1">
      <c r="B18" s="88">
        <f t="shared" si="4"/>
        <v>5</v>
      </c>
      <c r="C18" s="90" t="s">
        <v>177</v>
      </c>
      <c r="D18" s="75" t="s">
        <v>1232</v>
      </c>
      <c r="E18" s="82" t="s">
        <v>1203</v>
      </c>
      <c r="F18" s="31" t="s">
        <v>1209</v>
      </c>
      <c r="G18" s="33" t="s">
        <v>1299</v>
      </c>
      <c r="H18" s="32" t="s">
        <v>1268</v>
      </c>
      <c r="I18" s="84">
        <v>220</v>
      </c>
      <c r="J18" s="92">
        <f t="shared" si="5"/>
        <v>3115.8844479795766</v>
      </c>
      <c r="K18" s="94">
        <f>AVERAGEIF('Songs database'!$M:$M,$C18,'Songs database'!P:P)</f>
        <v>1.6610169491525424</v>
      </c>
      <c r="L18" s="76">
        <f>AVERAGEIF('Songs database'!$M:$M,$C18,'Songs database'!Q:Q)</f>
        <v>0.15254237288135594</v>
      </c>
      <c r="M18" s="76">
        <f>AVERAGEIF('Songs database'!$M:$M,$C18,'Songs database'!R:R)</f>
        <v>0.9152542372881356</v>
      </c>
      <c r="N18" s="76">
        <f>AVERAGEIF('Songs database'!$M:$M,$C18,'Songs database'!S:S)</f>
        <v>0.4576271186440678</v>
      </c>
      <c r="O18" s="86">
        <f>AVERAGEIF('Songs database'!$M:$M,$C18,'Songs database'!T:T)</f>
        <v>0.13559322033898305</v>
      </c>
      <c r="P18" s="96">
        <f t="shared" si="6"/>
        <v>1.6458378942315361</v>
      </c>
      <c r="Q18" s="77">
        <f t="shared" si="7"/>
        <v>66.365168165168171</v>
      </c>
      <c r="R18" s="34">
        <f t="shared" si="8"/>
        <v>59</v>
      </c>
      <c r="S18" s="175">
        <f>COUNTIFS('Songs database'!$M:$M,$C18,'Songs database'!$P:$P,S$3)</f>
        <v>0</v>
      </c>
      <c r="T18" s="176">
        <f>COUNTIFS('Songs database'!$M:$M,$C18,'Songs database'!$P:$P,T$3)</f>
        <v>0</v>
      </c>
      <c r="U18" s="176">
        <f>COUNTIFS('Songs database'!$M:$M,$C18,'Songs database'!$P:$P,U$3)</f>
        <v>0</v>
      </c>
      <c r="V18" s="176">
        <f>COUNTIFS('Songs database'!$M:$M,$C18,'Songs database'!$P:$P,V$3)</f>
        <v>0</v>
      </c>
      <c r="W18" s="176">
        <f>COUNTIFS('Songs database'!$M:$M,$C18,'Songs database'!$P:$P,W$3)</f>
        <v>0</v>
      </c>
      <c r="X18" s="177">
        <f>COUNTIFS('Songs database'!$M:$M,$C18,'Songs database'!$P:$P,X$3)</f>
        <v>0</v>
      </c>
      <c r="Y18" s="175">
        <f>COUNTIFS('Songs database'!$M:$M,$C18,'Songs database'!$P:$P,Y$3)</f>
        <v>0</v>
      </c>
      <c r="Z18" s="176">
        <f>COUNTIFS('Songs database'!$M:$M,$C18,'Songs database'!$P:$P,Z$3)</f>
        <v>0</v>
      </c>
      <c r="AA18" s="176">
        <f>COUNTIFS('Songs database'!$M:$M,$C18,'Songs database'!$P:$P,AA$3)</f>
        <v>0</v>
      </c>
      <c r="AB18" s="176">
        <f>COUNTIFS('Songs database'!$M:$M,$C18,'Songs database'!$P:$P,AB$3)</f>
        <v>0</v>
      </c>
      <c r="AC18" s="177">
        <f>COUNTIFS('Songs database'!$M:$M,$C18,'Songs database'!$P:$P,AC$3)</f>
        <v>0</v>
      </c>
      <c r="AD18" s="175">
        <f>COUNTIFS('Songs database'!$M:$M,$C18,'Songs database'!$P:$P,AD$3)</f>
        <v>1</v>
      </c>
      <c r="AE18" s="176">
        <f>COUNTIFS('Songs database'!$M:$M,$C18,'Songs database'!$P:$P,AE$3)</f>
        <v>5</v>
      </c>
      <c r="AF18" s="176">
        <f>COUNTIFS('Songs database'!$M:$M,$C18,'Songs database'!$P:$P,AF$3)</f>
        <v>7</v>
      </c>
      <c r="AG18" s="176">
        <f>COUNTIFS('Songs database'!$M:$M,$C18,'Songs database'!$P:$P,AG$3)</f>
        <v>17</v>
      </c>
      <c r="AH18" s="176">
        <f>COUNTIFS('Songs database'!$M:$M,$C18,'Songs database'!$P:$P,AH$3)</f>
        <v>18</v>
      </c>
      <c r="AI18" s="177">
        <f>COUNTIFS('Songs database'!$M:$M,$C18,'Songs database'!$P:$P,AI$3)</f>
        <v>11</v>
      </c>
      <c r="AJ18" s="325"/>
    </row>
    <row r="19" spans="2:36" customFormat="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25" t="s">
        <v>1501</v>
      </c>
    </row>
    <row r="20" spans="2:36" customFormat="1" ht="26.25">
      <c r="B20" s="72" t="s">
        <v>1411</v>
      </c>
      <c r="S20">
        <f>SUM(S22:S141)</f>
        <v>10</v>
      </c>
      <c r="T20">
        <f t="shared" ref="T20:AI20" si="9">SUM(T22:T141)</f>
        <v>56</v>
      </c>
      <c r="U20">
        <f t="shared" si="9"/>
        <v>130</v>
      </c>
      <c r="V20">
        <f t="shared" si="9"/>
        <v>244</v>
      </c>
      <c r="W20">
        <f t="shared" si="9"/>
        <v>365</v>
      </c>
      <c r="X20">
        <f t="shared" si="9"/>
        <v>484</v>
      </c>
      <c r="Y20">
        <f t="shared" si="9"/>
        <v>582</v>
      </c>
      <c r="Z20">
        <f t="shared" si="9"/>
        <v>684</v>
      </c>
      <c r="AA20">
        <f t="shared" si="9"/>
        <v>671</v>
      </c>
      <c r="AB20">
        <f t="shared" si="9"/>
        <v>672</v>
      </c>
      <c r="AC20">
        <f t="shared" si="9"/>
        <v>596</v>
      </c>
      <c r="AD20">
        <f t="shared" si="9"/>
        <v>560</v>
      </c>
      <c r="AE20">
        <f t="shared" si="9"/>
        <v>486</v>
      </c>
      <c r="AF20">
        <f t="shared" si="9"/>
        <v>383</v>
      </c>
      <c r="AG20">
        <f t="shared" si="9"/>
        <v>282</v>
      </c>
      <c r="AH20">
        <f t="shared" si="9"/>
        <v>175</v>
      </c>
      <c r="AI20">
        <f t="shared" si="9"/>
        <v>96</v>
      </c>
      <c r="AJ20" s="125" t="s">
        <v>15</v>
      </c>
    </row>
    <row r="21" spans="2:36" customFormat="1" ht="13.5" thickBo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125" t="s">
        <v>1500</v>
      </c>
    </row>
    <row r="22" spans="2:36" customFormat="1">
      <c r="B22" s="88">
        <f t="shared" ref="B22:B53" si="10">B21+1</f>
        <v>1</v>
      </c>
      <c r="C22" s="90" t="s">
        <v>1437</v>
      </c>
      <c r="D22" s="75" t="s">
        <v>175</v>
      </c>
      <c r="E22" s="82" t="s">
        <v>1203</v>
      </c>
      <c r="F22" s="31" t="s">
        <v>1199</v>
      </c>
      <c r="G22" s="33" t="s">
        <v>1205</v>
      </c>
      <c r="H22" s="32" t="s">
        <v>1204</v>
      </c>
      <c r="I22" s="84">
        <v>9</v>
      </c>
      <c r="J22" s="92">
        <f t="shared" ref="J22:J53" si="11">(K22*4 + SQRT(Q22) ) * P22 * 128</f>
        <v>9254.7169781847751</v>
      </c>
      <c r="K22" s="94">
        <v>8.7161716171617165</v>
      </c>
      <c r="L22" s="76">
        <v>2.2574257425742572</v>
      </c>
      <c r="M22" s="76">
        <v>2.4983498349834985</v>
      </c>
      <c r="N22" s="76">
        <v>2.0198019801980198</v>
      </c>
      <c r="O22" s="86">
        <v>1.9405940594059405</v>
      </c>
      <c r="P22" s="96">
        <f t="shared" ref="P22:P53" si="12">(SQRT(Q22/R22/K22))*2</f>
        <v>1.1310220627703542</v>
      </c>
      <c r="Q22" s="77">
        <f t="shared" ref="Q22:Q53" si="13">S22*16 + T22*12 + U22*16/2 + V22*16/3+  W22*16/4 + X22*16/5 + Y22*16/6 + Z22*16/7 + AA22*16/8 + AB22* 16/9 + AC22*16/10 + AD22*16/11 + AE22*16/12 + AF22*16/13 + AG22*16/14 + AH22*16/15 + AI22*16/16</f>
        <v>844.59900099900119</v>
      </c>
      <c r="R22" s="34">
        <f t="shared" ref="R22:R53" si="14">SUM(S22:AI22)</f>
        <v>303</v>
      </c>
      <c r="S22" s="175">
        <v>0</v>
      </c>
      <c r="T22" s="176">
        <v>4</v>
      </c>
      <c r="U22" s="176">
        <v>10</v>
      </c>
      <c r="V22" s="176">
        <v>20</v>
      </c>
      <c r="W22" s="176">
        <v>26</v>
      </c>
      <c r="X22" s="177">
        <v>28</v>
      </c>
      <c r="Y22" s="345">
        <v>35</v>
      </c>
      <c r="Z22" s="176">
        <v>38</v>
      </c>
      <c r="AA22" s="176">
        <v>35</v>
      </c>
      <c r="AB22" s="176">
        <v>36</v>
      </c>
      <c r="AC22" s="177">
        <v>26</v>
      </c>
      <c r="AD22" s="345">
        <v>19</v>
      </c>
      <c r="AE22" s="176">
        <v>13</v>
      </c>
      <c r="AF22" s="176">
        <v>9</v>
      </c>
      <c r="AG22" s="176">
        <v>3</v>
      </c>
      <c r="AH22" s="176">
        <v>1</v>
      </c>
      <c r="AI22" s="343">
        <v>0</v>
      </c>
      <c r="AJ22" s="325" t="s">
        <v>1499</v>
      </c>
    </row>
    <row r="23" spans="2:36" customFormat="1">
      <c r="B23" s="88">
        <f t="shared" si="10"/>
        <v>2</v>
      </c>
      <c r="C23" s="90" t="s">
        <v>57</v>
      </c>
      <c r="D23" s="75" t="s">
        <v>1173</v>
      </c>
      <c r="E23" s="82" t="s">
        <v>1203</v>
      </c>
      <c r="F23" s="31" t="s">
        <v>1211</v>
      </c>
      <c r="G23" s="33" t="s">
        <v>91</v>
      </c>
      <c r="H23" s="32" t="s">
        <v>1210</v>
      </c>
      <c r="I23" s="84">
        <v>29</v>
      </c>
      <c r="J23" s="92">
        <f t="shared" si="11"/>
        <v>8921.3318980402819</v>
      </c>
      <c r="K23" s="94">
        <v>9.9142857142857146</v>
      </c>
      <c r="L23" s="76">
        <v>2.0571428571428569</v>
      </c>
      <c r="M23" s="76">
        <v>2.8571428571428572</v>
      </c>
      <c r="N23" s="76">
        <v>2.6285714285714286</v>
      </c>
      <c r="O23" s="86">
        <v>2.3714285714285714</v>
      </c>
      <c r="P23" s="96">
        <f t="shared" si="12"/>
        <v>1.3374173208561388</v>
      </c>
      <c r="Q23" s="77">
        <f t="shared" si="13"/>
        <v>155.16843156843157</v>
      </c>
      <c r="R23" s="34">
        <f t="shared" si="14"/>
        <v>35</v>
      </c>
      <c r="S23" s="175">
        <v>2</v>
      </c>
      <c r="T23" s="176">
        <v>3</v>
      </c>
      <c r="U23" s="176">
        <v>2</v>
      </c>
      <c r="V23" s="176">
        <v>3</v>
      </c>
      <c r="W23" s="176">
        <v>1</v>
      </c>
      <c r="X23" s="177">
        <v>2</v>
      </c>
      <c r="Y23" s="175">
        <v>5</v>
      </c>
      <c r="Z23" s="176">
        <v>5</v>
      </c>
      <c r="AA23" s="176">
        <v>3</v>
      </c>
      <c r="AB23" s="176">
        <v>3</v>
      </c>
      <c r="AC23" s="177">
        <v>2</v>
      </c>
      <c r="AD23" s="175">
        <v>2</v>
      </c>
      <c r="AE23" s="176">
        <v>1</v>
      </c>
      <c r="AF23" s="176">
        <v>1</v>
      </c>
      <c r="AG23" s="176">
        <v>0</v>
      </c>
      <c r="AH23" s="176">
        <v>0</v>
      </c>
      <c r="AI23" s="177">
        <v>0</v>
      </c>
      <c r="AJ23" s="325" t="s">
        <v>152</v>
      </c>
    </row>
    <row r="24" spans="2:36" customFormat="1">
      <c r="B24" s="88">
        <f t="shared" si="10"/>
        <v>3</v>
      </c>
      <c r="C24" s="90" t="s">
        <v>1183</v>
      </c>
      <c r="D24" s="75" t="s">
        <v>175</v>
      </c>
      <c r="E24" s="82" t="s">
        <v>1126</v>
      </c>
      <c r="F24" s="31" t="s">
        <v>1211</v>
      </c>
      <c r="G24" s="33" t="s">
        <v>1213</v>
      </c>
      <c r="H24" s="32" t="s">
        <v>1212</v>
      </c>
      <c r="I24" s="84" t="s">
        <v>40</v>
      </c>
      <c r="J24" s="92">
        <f t="shared" si="11"/>
        <v>8751.5985772604054</v>
      </c>
      <c r="K24" s="94">
        <v>7.2088235294117649</v>
      </c>
      <c r="L24" s="76">
        <v>1.6814159292035398</v>
      </c>
      <c r="M24" s="76">
        <v>2.2300884955752212</v>
      </c>
      <c r="N24" s="76">
        <v>1.7463126843657817</v>
      </c>
      <c r="O24" s="86">
        <v>1.5722713864306785</v>
      </c>
      <c r="P24" s="96">
        <f t="shared" si="12"/>
        <v>1.1786131948430205</v>
      </c>
      <c r="Q24" s="77">
        <f t="shared" si="13"/>
        <v>851.18883338883347</v>
      </c>
      <c r="R24" s="34">
        <f t="shared" si="14"/>
        <v>340</v>
      </c>
      <c r="S24" s="175">
        <v>3</v>
      </c>
      <c r="T24" s="176">
        <v>5</v>
      </c>
      <c r="U24" s="176">
        <v>9</v>
      </c>
      <c r="V24" s="176">
        <v>11</v>
      </c>
      <c r="W24" s="176">
        <v>18</v>
      </c>
      <c r="X24" s="177">
        <v>29</v>
      </c>
      <c r="Y24" s="175">
        <v>23</v>
      </c>
      <c r="Z24" s="176">
        <v>34</v>
      </c>
      <c r="AA24" s="176">
        <v>27</v>
      </c>
      <c r="AB24" s="176">
        <v>31</v>
      </c>
      <c r="AC24" s="177">
        <v>31</v>
      </c>
      <c r="AD24" s="175">
        <v>31</v>
      </c>
      <c r="AE24" s="176">
        <v>28</v>
      </c>
      <c r="AF24" s="176">
        <v>20</v>
      </c>
      <c r="AG24" s="176">
        <v>13</v>
      </c>
      <c r="AH24" s="176">
        <v>16</v>
      </c>
      <c r="AI24" s="177">
        <v>11</v>
      </c>
      <c r="AJ24" s="325"/>
    </row>
    <row r="25" spans="2:36" customFormat="1">
      <c r="B25" s="88">
        <f t="shared" si="10"/>
        <v>4</v>
      </c>
      <c r="C25" s="90" t="s">
        <v>443</v>
      </c>
      <c r="D25" s="75" t="s">
        <v>175</v>
      </c>
      <c r="E25" s="82" t="s">
        <v>912</v>
      </c>
      <c r="F25" s="31" t="s">
        <v>1216</v>
      </c>
      <c r="G25" s="33" t="s">
        <v>1215</v>
      </c>
      <c r="H25" s="32" t="s">
        <v>1214</v>
      </c>
      <c r="I25" s="84" t="s">
        <v>40</v>
      </c>
      <c r="J25" s="92">
        <f t="shared" si="11"/>
        <v>8698.0727285394605</v>
      </c>
      <c r="K25" s="94">
        <v>10.567567567567568</v>
      </c>
      <c r="L25" s="76">
        <v>3.0540540540540539</v>
      </c>
      <c r="M25" s="76">
        <v>2.7567567567567566</v>
      </c>
      <c r="N25" s="76">
        <v>2.2972972972972974</v>
      </c>
      <c r="O25" s="86">
        <v>2.4594594594594597</v>
      </c>
      <c r="P25" s="96">
        <f t="shared" si="12"/>
        <v>1.2450347828352697</v>
      </c>
      <c r="Q25" s="77">
        <f t="shared" si="13"/>
        <v>151.52340992340996</v>
      </c>
      <c r="R25" s="34">
        <f t="shared" si="14"/>
        <v>37</v>
      </c>
      <c r="S25" s="175">
        <v>0</v>
      </c>
      <c r="T25" s="176">
        <v>2</v>
      </c>
      <c r="U25" s="176">
        <v>4</v>
      </c>
      <c r="V25" s="176">
        <v>5</v>
      </c>
      <c r="W25" s="176">
        <v>5</v>
      </c>
      <c r="X25" s="177">
        <v>5</v>
      </c>
      <c r="Y25" s="175">
        <v>4</v>
      </c>
      <c r="Z25" s="176">
        <v>2</v>
      </c>
      <c r="AA25" s="176">
        <v>4</v>
      </c>
      <c r="AB25" s="176">
        <v>3</v>
      </c>
      <c r="AC25" s="177">
        <v>1</v>
      </c>
      <c r="AD25" s="175">
        <v>1</v>
      </c>
      <c r="AE25" s="176">
        <v>0</v>
      </c>
      <c r="AF25" s="176">
        <v>1</v>
      </c>
      <c r="AG25" s="176">
        <v>0</v>
      </c>
      <c r="AH25" s="176">
        <v>0</v>
      </c>
      <c r="AI25" s="177">
        <v>0</v>
      </c>
      <c r="AJ25" s="325"/>
    </row>
    <row r="26" spans="2:36" customFormat="1">
      <c r="B26" s="88">
        <f t="shared" si="10"/>
        <v>5</v>
      </c>
      <c r="C26" s="90" t="s">
        <v>940</v>
      </c>
      <c r="D26" s="75" t="s">
        <v>1206</v>
      </c>
      <c r="E26" s="82" t="s">
        <v>1203</v>
      </c>
      <c r="F26" s="31" t="s">
        <v>1209</v>
      </c>
      <c r="G26" s="33" t="s">
        <v>1208</v>
      </c>
      <c r="H26" s="32" t="s">
        <v>1207</v>
      </c>
      <c r="I26" s="84" t="s">
        <v>40</v>
      </c>
      <c r="J26" s="92">
        <f t="shared" si="11"/>
        <v>8456.7712413140507</v>
      </c>
      <c r="K26" s="94">
        <v>9.8522727272727266</v>
      </c>
      <c r="L26" s="76">
        <v>3.1931818181818183</v>
      </c>
      <c r="M26" s="76">
        <v>2.2159090909090908</v>
      </c>
      <c r="N26" s="76">
        <v>2.3977272727272729</v>
      </c>
      <c r="O26" s="86">
        <v>2.0454545454545454</v>
      </c>
      <c r="P26" s="96">
        <f t="shared" si="12"/>
        <v>1.1673767881608457</v>
      </c>
      <c r="Q26" s="77">
        <f t="shared" si="13"/>
        <v>295.38008658008664</v>
      </c>
      <c r="R26" s="34">
        <f t="shared" si="14"/>
        <v>88</v>
      </c>
      <c r="S26" s="175">
        <v>0</v>
      </c>
      <c r="T26" s="176">
        <v>3</v>
      </c>
      <c r="U26" s="176">
        <v>3</v>
      </c>
      <c r="V26" s="176">
        <v>7</v>
      </c>
      <c r="W26" s="176">
        <v>11</v>
      </c>
      <c r="X26" s="177">
        <v>19</v>
      </c>
      <c r="Y26" s="175">
        <v>14</v>
      </c>
      <c r="Z26" s="176">
        <v>8</v>
      </c>
      <c r="AA26" s="176">
        <v>6</v>
      </c>
      <c r="AB26" s="176">
        <v>3</v>
      </c>
      <c r="AC26" s="177">
        <v>6</v>
      </c>
      <c r="AD26" s="175">
        <v>4</v>
      </c>
      <c r="AE26" s="176">
        <v>2</v>
      </c>
      <c r="AF26" s="176">
        <v>0</v>
      </c>
      <c r="AG26" s="176">
        <v>1</v>
      </c>
      <c r="AH26" s="176">
        <v>1</v>
      </c>
      <c r="AI26" s="177">
        <v>0</v>
      </c>
      <c r="AJ26" s="325"/>
    </row>
    <row r="27" spans="2:36" customFormat="1">
      <c r="B27" s="88">
        <f t="shared" si="10"/>
        <v>6</v>
      </c>
      <c r="C27" s="90" t="s">
        <v>458</v>
      </c>
      <c r="D27" s="75" t="s">
        <v>1201</v>
      </c>
      <c r="E27" s="82" t="s">
        <v>912</v>
      </c>
      <c r="F27" s="31" t="s">
        <v>1216</v>
      </c>
      <c r="G27" s="33" t="s">
        <v>109</v>
      </c>
      <c r="H27" s="32" t="s">
        <v>1217</v>
      </c>
      <c r="I27" s="84" t="s">
        <v>41</v>
      </c>
      <c r="J27" s="92">
        <f t="shared" si="11"/>
        <v>8322.9441214120452</v>
      </c>
      <c r="K27" s="94">
        <v>9.6304347826086953</v>
      </c>
      <c r="L27" s="76">
        <v>1.7934782608695652</v>
      </c>
      <c r="M27" s="76">
        <v>2.7391304347826089</v>
      </c>
      <c r="N27" s="76">
        <v>2.6413043478260869</v>
      </c>
      <c r="O27" s="86">
        <v>2.4565217391304346</v>
      </c>
      <c r="P27" s="96">
        <f t="shared" si="12"/>
        <v>1.1642589393457574</v>
      </c>
      <c r="Q27" s="77">
        <f t="shared" si="13"/>
        <v>300.2430014430015</v>
      </c>
      <c r="R27" s="34">
        <f t="shared" si="14"/>
        <v>92</v>
      </c>
      <c r="S27" s="175">
        <v>0</v>
      </c>
      <c r="T27" s="176">
        <v>3</v>
      </c>
      <c r="U27" s="176">
        <v>6</v>
      </c>
      <c r="V27" s="176">
        <v>5</v>
      </c>
      <c r="W27" s="176">
        <v>8</v>
      </c>
      <c r="X27" s="177">
        <v>9</v>
      </c>
      <c r="Y27" s="175">
        <v>16</v>
      </c>
      <c r="Z27" s="176">
        <v>10</v>
      </c>
      <c r="AA27" s="176">
        <v>13</v>
      </c>
      <c r="AB27" s="176">
        <v>14</v>
      </c>
      <c r="AC27" s="177">
        <v>5</v>
      </c>
      <c r="AD27" s="175">
        <v>3</v>
      </c>
      <c r="AE27" s="176">
        <v>0</v>
      </c>
      <c r="AF27" s="176">
        <v>0</v>
      </c>
      <c r="AG27" s="176">
        <v>0</v>
      </c>
      <c r="AH27" s="176">
        <v>0</v>
      </c>
      <c r="AI27" s="177">
        <v>0</v>
      </c>
      <c r="AJ27" s="325"/>
    </row>
    <row r="28" spans="2:36" customFormat="1">
      <c r="B28" s="88">
        <f t="shared" si="10"/>
        <v>7</v>
      </c>
      <c r="C28" s="90" t="s">
        <v>134</v>
      </c>
      <c r="D28" s="75" t="s">
        <v>1172</v>
      </c>
      <c r="E28" s="82" t="s">
        <v>1126</v>
      </c>
      <c r="F28" s="31" t="s">
        <v>1216</v>
      </c>
      <c r="G28" s="33" t="s">
        <v>91</v>
      </c>
      <c r="H28" s="32" t="s">
        <v>1267</v>
      </c>
      <c r="I28" s="84" t="s">
        <v>40</v>
      </c>
      <c r="J28" s="92">
        <f t="shared" si="11"/>
        <v>8176.2731634908723</v>
      </c>
      <c r="K28" s="94">
        <v>10.857142857142858</v>
      </c>
      <c r="L28" s="76">
        <v>2.3928571428571428</v>
      </c>
      <c r="M28" s="76">
        <v>2.6071428571428572</v>
      </c>
      <c r="N28" s="76">
        <v>3.1428571428571428</v>
      </c>
      <c r="O28" s="86">
        <v>2.7142857142857144</v>
      </c>
      <c r="P28" s="96">
        <f t="shared" si="12"/>
        <v>1.187690977476161</v>
      </c>
      <c r="Q28" s="77">
        <f t="shared" si="13"/>
        <v>107.20634920634919</v>
      </c>
      <c r="R28" s="34">
        <f t="shared" si="14"/>
        <v>28</v>
      </c>
      <c r="S28" s="175">
        <v>0</v>
      </c>
      <c r="T28" s="176">
        <v>1</v>
      </c>
      <c r="U28" s="176">
        <v>2</v>
      </c>
      <c r="V28" s="176">
        <v>2</v>
      </c>
      <c r="W28" s="176">
        <v>7</v>
      </c>
      <c r="X28" s="177">
        <v>5</v>
      </c>
      <c r="Y28" s="175">
        <v>2</v>
      </c>
      <c r="Z28" s="176">
        <v>5</v>
      </c>
      <c r="AA28" s="176">
        <v>3</v>
      </c>
      <c r="AB28" s="176">
        <v>1</v>
      </c>
      <c r="AC28" s="177">
        <v>0</v>
      </c>
      <c r="AD28" s="175">
        <v>0</v>
      </c>
      <c r="AE28" s="176">
        <v>0</v>
      </c>
      <c r="AF28" s="176">
        <v>0</v>
      </c>
      <c r="AG28" s="176">
        <v>0</v>
      </c>
      <c r="AH28" s="176">
        <v>0</v>
      </c>
      <c r="AI28" s="177">
        <v>0</v>
      </c>
      <c r="AJ28" s="325"/>
    </row>
    <row r="29" spans="2:36" customFormat="1">
      <c r="B29" s="88">
        <f t="shared" si="10"/>
        <v>8</v>
      </c>
      <c r="C29" s="90" t="s">
        <v>1149</v>
      </c>
      <c r="D29" s="75" t="s">
        <v>450</v>
      </c>
      <c r="E29" s="82" t="s">
        <v>1203</v>
      </c>
      <c r="F29" s="31" t="s">
        <v>1199</v>
      </c>
      <c r="G29" s="33" t="s">
        <v>1219</v>
      </c>
      <c r="H29" s="32" t="s">
        <v>1218</v>
      </c>
      <c r="I29" s="84">
        <v>56</v>
      </c>
      <c r="J29" s="92">
        <f t="shared" si="11"/>
        <v>8154.6460241432442</v>
      </c>
      <c r="K29" s="94">
        <v>7.3617747440273034</v>
      </c>
      <c r="L29" s="76">
        <v>1.9590443686006827</v>
      </c>
      <c r="M29" s="76">
        <v>2.0477815699658701</v>
      </c>
      <c r="N29" s="76">
        <v>1.8532423208191127</v>
      </c>
      <c r="O29" s="86">
        <v>1.5017064846416381</v>
      </c>
      <c r="P29" s="96">
        <f t="shared" si="12"/>
        <v>1.1395081866227024</v>
      </c>
      <c r="Q29" s="77">
        <f t="shared" si="13"/>
        <v>700.20475080475092</v>
      </c>
      <c r="R29" s="34">
        <f t="shared" si="14"/>
        <v>293</v>
      </c>
      <c r="S29" s="175">
        <v>1</v>
      </c>
      <c r="T29" s="176">
        <v>4</v>
      </c>
      <c r="U29" s="176">
        <v>5</v>
      </c>
      <c r="V29" s="176">
        <v>10</v>
      </c>
      <c r="W29" s="176">
        <v>13</v>
      </c>
      <c r="X29" s="177">
        <v>23</v>
      </c>
      <c r="Y29" s="175">
        <v>27</v>
      </c>
      <c r="Z29" s="176">
        <v>31</v>
      </c>
      <c r="AA29" s="176">
        <v>31</v>
      </c>
      <c r="AB29" s="176">
        <v>28</v>
      </c>
      <c r="AC29" s="177">
        <v>26</v>
      </c>
      <c r="AD29" s="175">
        <v>26</v>
      </c>
      <c r="AE29" s="176">
        <v>25</v>
      </c>
      <c r="AF29" s="176">
        <v>17</v>
      </c>
      <c r="AG29" s="176">
        <v>17</v>
      </c>
      <c r="AH29" s="176">
        <v>8</v>
      </c>
      <c r="AI29" s="177">
        <v>1</v>
      </c>
      <c r="AJ29" s="325"/>
    </row>
    <row r="30" spans="2:36" customFormat="1">
      <c r="B30" s="88">
        <f t="shared" si="10"/>
        <v>9</v>
      </c>
      <c r="C30" s="90" t="s">
        <v>1136</v>
      </c>
      <c r="D30" s="75" t="s">
        <v>175</v>
      </c>
      <c r="E30" s="82" t="s">
        <v>1203</v>
      </c>
      <c r="F30" s="31" t="s">
        <v>1211</v>
      </c>
      <c r="G30" s="33" t="s">
        <v>1221</v>
      </c>
      <c r="H30" s="32" t="s">
        <v>1220</v>
      </c>
      <c r="I30" s="84">
        <v>30</v>
      </c>
      <c r="J30" s="92">
        <f t="shared" si="11"/>
        <v>8136.1962243549642</v>
      </c>
      <c r="K30" s="94">
        <v>8.9624060150375939</v>
      </c>
      <c r="L30" s="76">
        <v>2.736842105263158</v>
      </c>
      <c r="M30" s="76">
        <v>2.3383458646616542</v>
      </c>
      <c r="N30" s="76">
        <v>1.8571428571428572</v>
      </c>
      <c r="O30" s="86">
        <v>2.030075187969925</v>
      </c>
      <c r="P30" s="96">
        <f t="shared" si="12"/>
        <v>1.1434660937319949</v>
      </c>
      <c r="Q30" s="77">
        <f t="shared" si="13"/>
        <v>389.63938283938279</v>
      </c>
      <c r="R30" s="34">
        <f t="shared" si="14"/>
        <v>133</v>
      </c>
      <c r="S30" s="175">
        <v>0</v>
      </c>
      <c r="T30" s="176">
        <v>3</v>
      </c>
      <c r="U30" s="176">
        <v>4</v>
      </c>
      <c r="V30" s="176">
        <v>9</v>
      </c>
      <c r="W30" s="176">
        <v>12</v>
      </c>
      <c r="X30" s="177">
        <v>16</v>
      </c>
      <c r="Y30" s="175">
        <v>17</v>
      </c>
      <c r="Z30" s="176">
        <v>16</v>
      </c>
      <c r="AA30" s="176">
        <v>13</v>
      </c>
      <c r="AB30" s="176">
        <v>13</v>
      </c>
      <c r="AC30" s="177">
        <v>11</v>
      </c>
      <c r="AD30" s="175">
        <v>9</v>
      </c>
      <c r="AE30" s="176">
        <v>5</v>
      </c>
      <c r="AF30" s="176">
        <v>4</v>
      </c>
      <c r="AG30" s="176">
        <v>1</v>
      </c>
      <c r="AH30" s="176">
        <v>0</v>
      </c>
      <c r="AI30" s="177">
        <v>0</v>
      </c>
      <c r="AJ30" s="325"/>
    </row>
    <row r="31" spans="2:36" customFormat="1">
      <c r="B31" s="88">
        <f t="shared" si="10"/>
        <v>10</v>
      </c>
      <c r="C31" s="90" t="s">
        <v>906</v>
      </c>
      <c r="D31" s="75" t="s">
        <v>1171</v>
      </c>
      <c r="E31" s="82" t="s">
        <v>912</v>
      </c>
      <c r="F31" s="31" t="s">
        <v>1224</v>
      </c>
      <c r="G31" s="33" t="s">
        <v>1223</v>
      </c>
      <c r="H31" s="32" t="s">
        <v>1222</v>
      </c>
      <c r="I31" s="84" t="s">
        <v>41</v>
      </c>
      <c r="J31" s="92">
        <f t="shared" si="11"/>
        <v>7933.0074911157062</v>
      </c>
      <c r="K31" s="94">
        <v>8.8030303030303028</v>
      </c>
      <c r="L31" s="76">
        <v>2.7121212121212119</v>
      </c>
      <c r="M31" s="76">
        <v>2.2424242424242422</v>
      </c>
      <c r="N31" s="76">
        <v>1.8787878787878789</v>
      </c>
      <c r="O31" s="86">
        <v>1.9696969696969697</v>
      </c>
      <c r="P31" s="96">
        <f t="shared" si="12"/>
        <v>1.2366566680035527</v>
      </c>
      <c r="Q31" s="77">
        <f t="shared" si="13"/>
        <v>222.13368853368851</v>
      </c>
      <c r="R31" s="34">
        <f t="shared" si="14"/>
        <v>66</v>
      </c>
      <c r="S31" s="175">
        <v>1</v>
      </c>
      <c r="T31" s="176">
        <v>3</v>
      </c>
      <c r="U31" s="176">
        <v>4</v>
      </c>
      <c r="V31" s="176">
        <v>4</v>
      </c>
      <c r="W31" s="176">
        <v>5</v>
      </c>
      <c r="X31" s="177">
        <v>5</v>
      </c>
      <c r="Y31" s="175">
        <v>5</v>
      </c>
      <c r="Z31" s="176">
        <v>7</v>
      </c>
      <c r="AA31" s="176">
        <v>6</v>
      </c>
      <c r="AB31" s="176">
        <v>7</v>
      </c>
      <c r="AC31" s="177">
        <v>7</v>
      </c>
      <c r="AD31" s="175">
        <v>4</v>
      </c>
      <c r="AE31" s="176">
        <v>4</v>
      </c>
      <c r="AF31" s="176">
        <v>2</v>
      </c>
      <c r="AG31" s="176">
        <v>1</v>
      </c>
      <c r="AH31" s="176">
        <v>1</v>
      </c>
      <c r="AI31" s="177">
        <v>0</v>
      </c>
      <c r="AJ31" s="325"/>
    </row>
    <row r="32" spans="2:36" customFormat="1">
      <c r="B32" s="87">
        <f t="shared" si="10"/>
        <v>11</v>
      </c>
      <c r="C32" s="89" t="s">
        <v>924</v>
      </c>
      <c r="D32" s="78" t="s">
        <v>1172</v>
      </c>
      <c r="E32" s="81" t="s">
        <v>1203</v>
      </c>
      <c r="F32" s="52" t="s">
        <v>1211</v>
      </c>
      <c r="G32" s="54" t="s">
        <v>1226</v>
      </c>
      <c r="H32" s="53" t="s">
        <v>1225</v>
      </c>
      <c r="I32" s="83">
        <v>10</v>
      </c>
      <c r="J32" s="91">
        <f t="shared" si="11"/>
        <v>7869.6863241894453</v>
      </c>
      <c r="K32" s="93">
        <v>9.34375</v>
      </c>
      <c r="L32" s="79">
        <v>2.625</v>
      </c>
      <c r="M32" s="79">
        <v>2.375</v>
      </c>
      <c r="N32" s="79">
        <v>2.40625</v>
      </c>
      <c r="O32" s="85">
        <v>1.9375</v>
      </c>
      <c r="P32" s="95">
        <f t="shared" si="12"/>
        <v>1.2711938580049373</v>
      </c>
      <c r="Q32" s="80">
        <f t="shared" si="13"/>
        <v>120.79105339105338</v>
      </c>
      <c r="R32" s="55">
        <f t="shared" si="14"/>
        <v>32</v>
      </c>
      <c r="S32" s="173">
        <v>0</v>
      </c>
      <c r="T32" s="174">
        <v>2</v>
      </c>
      <c r="U32" s="174">
        <v>3</v>
      </c>
      <c r="V32" s="174">
        <v>3</v>
      </c>
      <c r="W32" s="174">
        <v>5</v>
      </c>
      <c r="X32" s="344">
        <v>3</v>
      </c>
      <c r="Y32" s="173">
        <v>1</v>
      </c>
      <c r="Z32" s="174">
        <v>2</v>
      </c>
      <c r="AA32" s="174">
        <v>2</v>
      </c>
      <c r="AB32" s="174">
        <v>2</v>
      </c>
      <c r="AC32" s="344">
        <v>3</v>
      </c>
      <c r="AD32" s="173">
        <v>1</v>
      </c>
      <c r="AE32" s="174">
        <v>3</v>
      </c>
      <c r="AF32" s="174">
        <v>0</v>
      </c>
      <c r="AG32" s="174">
        <v>1</v>
      </c>
      <c r="AH32" s="174">
        <v>0</v>
      </c>
      <c r="AI32" s="272">
        <v>1</v>
      </c>
      <c r="AJ32" s="325" t="s">
        <v>1499</v>
      </c>
    </row>
    <row r="33" spans="2:36" customFormat="1">
      <c r="B33" s="88">
        <f t="shared" si="10"/>
        <v>12</v>
      </c>
      <c r="C33" s="90" t="s">
        <v>107</v>
      </c>
      <c r="D33" s="75" t="s">
        <v>1201</v>
      </c>
      <c r="E33" s="82" t="s">
        <v>912</v>
      </c>
      <c r="F33" s="31" t="s">
        <v>1199</v>
      </c>
      <c r="G33" s="33" t="s">
        <v>109</v>
      </c>
      <c r="H33" s="32" t="s">
        <v>1247</v>
      </c>
      <c r="I33" s="84">
        <v>1</v>
      </c>
      <c r="J33" s="92">
        <f t="shared" si="11"/>
        <v>7763.9813925965518</v>
      </c>
      <c r="K33" s="94">
        <v>8.9444444444444446</v>
      </c>
      <c r="L33" s="76">
        <v>2.2555555555555555</v>
      </c>
      <c r="M33" s="76">
        <v>2.6</v>
      </c>
      <c r="N33" s="76">
        <v>1.7444444444444445</v>
      </c>
      <c r="O33" s="86">
        <v>2.3444444444444446</v>
      </c>
      <c r="P33" s="96">
        <f t="shared" si="12"/>
        <v>1.1609439090518858</v>
      </c>
      <c r="Q33" s="77">
        <f t="shared" si="13"/>
        <v>271.24289044289048</v>
      </c>
      <c r="R33" s="34">
        <f t="shared" si="14"/>
        <v>90</v>
      </c>
      <c r="S33" s="175">
        <v>0</v>
      </c>
      <c r="T33" s="176">
        <v>2</v>
      </c>
      <c r="U33" s="176">
        <v>4</v>
      </c>
      <c r="V33" s="176">
        <v>9</v>
      </c>
      <c r="W33" s="176">
        <v>7</v>
      </c>
      <c r="X33" s="177">
        <v>7</v>
      </c>
      <c r="Y33" s="175">
        <v>8</v>
      </c>
      <c r="Z33" s="176">
        <v>10</v>
      </c>
      <c r="AA33" s="176">
        <v>12</v>
      </c>
      <c r="AB33" s="176">
        <v>12</v>
      </c>
      <c r="AC33" s="177">
        <v>4</v>
      </c>
      <c r="AD33" s="175">
        <v>10</v>
      </c>
      <c r="AE33" s="176">
        <v>3</v>
      </c>
      <c r="AF33" s="176">
        <v>1</v>
      </c>
      <c r="AG33" s="176">
        <v>1</v>
      </c>
      <c r="AH33" s="176">
        <v>0</v>
      </c>
      <c r="AI33" s="177">
        <v>0</v>
      </c>
      <c r="AJ33" s="325"/>
    </row>
    <row r="34" spans="2:36" customFormat="1">
      <c r="B34" s="88">
        <f t="shared" si="10"/>
        <v>13</v>
      </c>
      <c r="C34" s="90" t="s">
        <v>620</v>
      </c>
      <c r="D34" s="75" t="s">
        <v>1162</v>
      </c>
      <c r="E34" s="82" t="s">
        <v>912</v>
      </c>
      <c r="F34" s="31" t="s">
        <v>1199</v>
      </c>
      <c r="G34" s="33" t="s">
        <v>1229</v>
      </c>
      <c r="H34" s="32" t="s">
        <v>1228</v>
      </c>
      <c r="I34" s="84">
        <v>1</v>
      </c>
      <c r="J34" s="92">
        <f t="shared" si="11"/>
        <v>7760.448777791491</v>
      </c>
      <c r="K34" s="94">
        <v>9.3260869565217384</v>
      </c>
      <c r="L34" s="76">
        <v>1.8043478260869565</v>
      </c>
      <c r="M34" s="76">
        <v>2.7391304347826089</v>
      </c>
      <c r="N34" s="76">
        <v>1.9565217391304348</v>
      </c>
      <c r="O34" s="86">
        <v>2.8260869565217392</v>
      </c>
      <c r="P34" s="96">
        <f t="shared" si="12"/>
        <v>1.2152513866603851</v>
      </c>
      <c r="Q34" s="77">
        <f t="shared" si="13"/>
        <v>158.3906537906538</v>
      </c>
      <c r="R34" s="34">
        <f t="shared" si="14"/>
        <v>46</v>
      </c>
      <c r="S34" s="175">
        <v>1</v>
      </c>
      <c r="T34" s="176">
        <v>2</v>
      </c>
      <c r="U34" s="176">
        <v>1</v>
      </c>
      <c r="V34" s="176">
        <v>4</v>
      </c>
      <c r="W34" s="176">
        <v>4</v>
      </c>
      <c r="X34" s="177">
        <v>4</v>
      </c>
      <c r="Y34" s="175">
        <v>7</v>
      </c>
      <c r="Z34" s="176">
        <v>5</v>
      </c>
      <c r="AA34" s="176">
        <v>5</v>
      </c>
      <c r="AB34" s="176">
        <v>5</v>
      </c>
      <c r="AC34" s="177">
        <v>3</v>
      </c>
      <c r="AD34" s="175">
        <v>2</v>
      </c>
      <c r="AE34" s="176">
        <v>1</v>
      </c>
      <c r="AF34" s="176">
        <v>1</v>
      </c>
      <c r="AG34" s="176">
        <v>0</v>
      </c>
      <c r="AH34" s="176">
        <v>0</v>
      </c>
      <c r="AI34" s="177">
        <v>1</v>
      </c>
      <c r="AJ34" s="325"/>
    </row>
    <row r="35" spans="2:36" customFormat="1">
      <c r="B35" s="88">
        <f t="shared" si="10"/>
        <v>14</v>
      </c>
      <c r="C35" s="90" t="s">
        <v>923</v>
      </c>
      <c r="D35" s="75" t="s">
        <v>175</v>
      </c>
      <c r="E35" s="82" t="s">
        <v>1203</v>
      </c>
      <c r="F35" s="31" t="s">
        <v>1211</v>
      </c>
      <c r="G35" s="33" t="s">
        <v>19</v>
      </c>
      <c r="H35" s="32" t="s">
        <v>1227</v>
      </c>
      <c r="I35" s="84">
        <v>60</v>
      </c>
      <c r="J35" s="92">
        <f t="shared" si="11"/>
        <v>7535.319648221197</v>
      </c>
      <c r="K35" s="94">
        <v>9.3484848484848477</v>
      </c>
      <c r="L35" s="76">
        <v>2.606060606060606</v>
      </c>
      <c r="M35" s="76">
        <v>2.5303030303030303</v>
      </c>
      <c r="N35" s="76">
        <v>2.0909090909090908</v>
      </c>
      <c r="O35" s="86">
        <v>2.1212121212121211</v>
      </c>
      <c r="P35" s="96">
        <f t="shared" si="12"/>
        <v>1.1415198075271009</v>
      </c>
      <c r="Q35" s="77">
        <f t="shared" si="13"/>
        <v>200.99815739815745</v>
      </c>
      <c r="R35" s="34">
        <f t="shared" si="14"/>
        <v>66</v>
      </c>
      <c r="S35" s="175">
        <v>0</v>
      </c>
      <c r="T35" s="176">
        <v>1</v>
      </c>
      <c r="U35" s="176">
        <v>3</v>
      </c>
      <c r="V35" s="176">
        <v>5</v>
      </c>
      <c r="W35" s="176">
        <v>7</v>
      </c>
      <c r="X35" s="177">
        <v>8</v>
      </c>
      <c r="Y35" s="175">
        <v>8</v>
      </c>
      <c r="Z35" s="176">
        <v>9</v>
      </c>
      <c r="AA35" s="176">
        <v>7</v>
      </c>
      <c r="AB35" s="176">
        <v>7</v>
      </c>
      <c r="AC35" s="177">
        <v>5</v>
      </c>
      <c r="AD35" s="175">
        <v>4</v>
      </c>
      <c r="AE35" s="176">
        <v>1</v>
      </c>
      <c r="AF35" s="176">
        <v>1</v>
      </c>
      <c r="AG35" s="176">
        <v>0</v>
      </c>
      <c r="AH35" s="176">
        <v>0</v>
      </c>
      <c r="AI35" s="177">
        <v>0</v>
      </c>
      <c r="AJ35" s="325"/>
    </row>
    <row r="36" spans="2:36" customFormat="1">
      <c r="B36" s="88">
        <f t="shared" si="10"/>
        <v>15</v>
      </c>
      <c r="C36" s="90" t="s">
        <v>33</v>
      </c>
      <c r="D36" s="75" t="s">
        <v>1232</v>
      </c>
      <c r="E36" s="82" t="s">
        <v>1203</v>
      </c>
      <c r="F36" s="31" t="s">
        <v>1209</v>
      </c>
      <c r="G36" s="33" t="s">
        <v>31</v>
      </c>
      <c r="H36" s="32" t="s">
        <v>1233</v>
      </c>
      <c r="I36" s="84">
        <v>50</v>
      </c>
      <c r="J36" s="92">
        <f t="shared" si="11"/>
        <v>7383.1468718030119</v>
      </c>
      <c r="K36" s="94">
        <v>8.053097345132743</v>
      </c>
      <c r="L36" s="76">
        <v>2.5309734513274336</v>
      </c>
      <c r="M36" s="76">
        <v>2.0884955752212391</v>
      </c>
      <c r="N36" s="76">
        <v>1.6017699115044248</v>
      </c>
      <c r="O36" s="86">
        <v>1.831858407079646</v>
      </c>
      <c r="P36" s="96">
        <f t="shared" si="12"/>
        <v>1.1602773375747948</v>
      </c>
      <c r="Q36" s="77">
        <f t="shared" si="13"/>
        <v>306.2703962703963</v>
      </c>
      <c r="R36" s="34">
        <f t="shared" si="14"/>
        <v>113</v>
      </c>
      <c r="S36" s="175">
        <v>0</v>
      </c>
      <c r="T36" s="176">
        <v>1</v>
      </c>
      <c r="U36" s="176">
        <v>6</v>
      </c>
      <c r="V36" s="176">
        <v>7</v>
      </c>
      <c r="W36" s="176">
        <v>9</v>
      </c>
      <c r="X36" s="177">
        <v>9</v>
      </c>
      <c r="Y36" s="175">
        <v>11</v>
      </c>
      <c r="Z36" s="176">
        <v>9</v>
      </c>
      <c r="AA36" s="176">
        <v>11</v>
      </c>
      <c r="AB36" s="176">
        <v>9</v>
      </c>
      <c r="AC36" s="177">
        <v>9</v>
      </c>
      <c r="AD36" s="175">
        <v>9</v>
      </c>
      <c r="AE36" s="176">
        <v>10</v>
      </c>
      <c r="AF36" s="176">
        <v>8</v>
      </c>
      <c r="AG36" s="176">
        <v>3</v>
      </c>
      <c r="AH36" s="176">
        <v>2</v>
      </c>
      <c r="AI36" s="177">
        <v>0</v>
      </c>
      <c r="AJ36" s="325"/>
    </row>
    <row r="37" spans="2:36" customFormat="1">
      <c r="B37" s="88">
        <f t="shared" si="10"/>
        <v>16</v>
      </c>
      <c r="C37" s="90" t="s">
        <v>105</v>
      </c>
      <c r="D37" s="75" t="s">
        <v>1234</v>
      </c>
      <c r="E37" s="82" t="s">
        <v>1203</v>
      </c>
      <c r="F37" s="31" t="s">
        <v>1199</v>
      </c>
      <c r="G37" s="33" t="s">
        <v>20</v>
      </c>
      <c r="H37" s="32" t="s">
        <v>1235</v>
      </c>
      <c r="I37" s="84">
        <v>30</v>
      </c>
      <c r="J37" s="92">
        <f t="shared" si="11"/>
        <v>7311.7925303702677</v>
      </c>
      <c r="K37" s="94">
        <v>9.8918918918918912</v>
      </c>
      <c r="L37" s="76">
        <v>3.0810810810810811</v>
      </c>
      <c r="M37" s="76">
        <v>2.2432432432432434</v>
      </c>
      <c r="N37" s="76">
        <v>2.5405405405405403</v>
      </c>
      <c r="O37" s="86">
        <v>2.0270270270270272</v>
      </c>
      <c r="P37" s="96">
        <f t="shared" si="12"/>
        <v>1.1332304956814849</v>
      </c>
      <c r="Q37" s="77">
        <f t="shared" si="13"/>
        <v>117.5053391053391</v>
      </c>
      <c r="R37" s="34">
        <f t="shared" si="14"/>
        <v>37</v>
      </c>
      <c r="S37" s="175">
        <v>0</v>
      </c>
      <c r="T37" s="176">
        <v>0</v>
      </c>
      <c r="U37" s="176">
        <v>2</v>
      </c>
      <c r="V37" s="176">
        <v>5</v>
      </c>
      <c r="W37" s="176">
        <v>3</v>
      </c>
      <c r="X37" s="177">
        <v>4</v>
      </c>
      <c r="Y37" s="175">
        <v>7</v>
      </c>
      <c r="Z37" s="176">
        <v>5</v>
      </c>
      <c r="AA37" s="176">
        <v>4</v>
      </c>
      <c r="AB37" s="176">
        <v>5</v>
      </c>
      <c r="AC37" s="177">
        <v>1</v>
      </c>
      <c r="AD37" s="175">
        <v>1</v>
      </c>
      <c r="AE37" s="176">
        <v>0</v>
      </c>
      <c r="AF37" s="176">
        <v>0</v>
      </c>
      <c r="AG37" s="176">
        <v>0</v>
      </c>
      <c r="AH37" s="176">
        <v>0</v>
      </c>
      <c r="AI37" s="177">
        <v>0</v>
      </c>
      <c r="AJ37" s="325"/>
    </row>
    <row r="38" spans="2:36" customFormat="1">
      <c r="B38" s="88">
        <f t="shared" si="10"/>
        <v>17</v>
      </c>
      <c r="C38" s="90" t="s">
        <v>930</v>
      </c>
      <c r="D38" s="75" t="s">
        <v>450</v>
      </c>
      <c r="E38" s="82" t="s">
        <v>912</v>
      </c>
      <c r="F38" s="31" t="s">
        <v>1224</v>
      </c>
      <c r="G38" s="33" t="s">
        <v>1231</v>
      </c>
      <c r="H38" s="32" t="s">
        <v>1230</v>
      </c>
      <c r="I38" s="84" t="s">
        <v>40</v>
      </c>
      <c r="J38" s="92">
        <f t="shared" si="11"/>
        <v>7311.0802543299469</v>
      </c>
      <c r="K38" s="94">
        <v>7.2747252747252746</v>
      </c>
      <c r="L38" s="76">
        <v>2.5164835164835164</v>
      </c>
      <c r="M38" s="76">
        <v>1.7417582417582418</v>
      </c>
      <c r="N38" s="76">
        <v>1.4780219780219781</v>
      </c>
      <c r="O38" s="86">
        <v>1.5384615384615385</v>
      </c>
      <c r="P38" s="96">
        <f t="shared" si="12"/>
        <v>1.1442588292168232</v>
      </c>
      <c r="Q38" s="77">
        <f t="shared" si="13"/>
        <v>433.38765678765679</v>
      </c>
      <c r="R38" s="34">
        <f t="shared" si="14"/>
        <v>182</v>
      </c>
      <c r="S38" s="175">
        <v>0</v>
      </c>
      <c r="T38" s="176">
        <v>2</v>
      </c>
      <c r="U38" s="176">
        <v>4</v>
      </c>
      <c r="V38" s="176">
        <v>10</v>
      </c>
      <c r="W38" s="176">
        <v>10</v>
      </c>
      <c r="X38" s="177">
        <v>11</v>
      </c>
      <c r="Y38" s="175">
        <v>16</v>
      </c>
      <c r="Z38" s="176">
        <v>15</v>
      </c>
      <c r="AA38" s="176">
        <v>13</v>
      </c>
      <c r="AB38" s="176">
        <v>20</v>
      </c>
      <c r="AC38" s="177">
        <v>20</v>
      </c>
      <c r="AD38" s="175">
        <v>15</v>
      </c>
      <c r="AE38" s="176">
        <v>17</v>
      </c>
      <c r="AF38" s="176">
        <v>15</v>
      </c>
      <c r="AG38" s="176">
        <v>7</v>
      </c>
      <c r="AH38" s="176">
        <v>6</v>
      </c>
      <c r="AI38" s="177">
        <v>1</v>
      </c>
      <c r="AJ38" s="325"/>
    </row>
    <row r="39" spans="2:36" customFormat="1">
      <c r="B39" s="88">
        <f t="shared" si="10"/>
        <v>18</v>
      </c>
      <c r="C39" s="90" t="s">
        <v>116</v>
      </c>
      <c r="D39" s="75" t="s">
        <v>1166</v>
      </c>
      <c r="E39" s="82" t="s">
        <v>912</v>
      </c>
      <c r="F39" s="31" t="s">
        <v>1199</v>
      </c>
      <c r="G39" s="33" t="s">
        <v>91</v>
      </c>
      <c r="H39" s="32" t="s">
        <v>1198</v>
      </c>
      <c r="I39" s="84" t="s">
        <v>40</v>
      </c>
      <c r="J39" s="92">
        <f t="shared" si="11"/>
        <v>7245.8673142810521</v>
      </c>
      <c r="K39" s="94">
        <v>10.333333333333334</v>
      </c>
      <c r="L39" s="76">
        <v>2.2916666666666665</v>
      </c>
      <c r="M39" s="76">
        <v>2.7083333333333335</v>
      </c>
      <c r="N39" s="76">
        <v>2.7083333333333335</v>
      </c>
      <c r="O39" s="86">
        <v>2.625</v>
      </c>
      <c r="P39" s="96">
        <f t="shared" si="12"/>
        <v>1.1274174685933791</v>
      </c>
      <c r="Q39" s="77">
        <f t="shared" si="13"/>
        <v>78.806349206349196</v>
      </c>
      <c r="R39" s="34">
        <f t="shared" si="14"/>
        <v>24</v>
      </c>
      <c r="S39" s="175">
        <v>0</v>
      </c>
      <c r="T39" s="176">
        <v>0</v>
      </c>
      <c r="U39" s="176">
        <v>1</v>
      </c>
      <c r="V39" s="176">
        <v>3</v>
      </c>
      <c r="W39" s="176">
        <v>3</v>
      </c>
      <c r="X39" s="177">
        <v>5</v>
      </c>
      <c r="Y39" s="175">
        <v>3</v>
      </c>
      <c r="Z39" s="176">
        <v>5</v>
      </c>
      <c r="AA39" s="176">
        <v>2</v>
      </c>
      <c r="AB39" s="176">
        <v>1</v>
      </c>
      <c r="AC39" s="177">
        <v>1</v>
      </c>
      <c r="AD39" s="175">
        <v>0</v>
      </c>
      <c r="AE39" s="176">
        <v>0</v>
      </c>
      <c r="AF39" s="176">
        <v>0</v>
      </c>
      <c r="AG39" s="176">
        <v>0</v>
      </c>
      <c r="AH39" s="176">
        <v>0</v>
      </c>
      <c r="AI39" s="177">
        <v>0</v>
      </c>
      <c r="AJ39" s="325"/>
    </row>
    <row r="40" spans="2:36" customFormat="1">
      <c r="B40" s="88">
        <f t="shared" si="10"/>
        <v>19</v>
      </c>
      <c r="C40" s="90" t="s">
        <v>462</v>
      </c>
      <c r="D40" s="75" t="s">
        <v>1232</v>
      </c>
      <c r="E40" s="82" t="s">
        <v>1203</v>
      </c>
      <c r="F40" s="31" t="s">
        <v>171</v>
      </c>
      <c r="G40" s="33" t="s">
        <v>20</v>
      </c>
      <c r="H40" s="32" t="s">
        <v>1236</v>
      </c>
      <c r="I40" s="84">
        <v>11</v>
      </c>
      <c r="J40" s="92">
        <f t="shared" si="11"/>
        <v>7177.8144230870175</v>
      </c>
      <c r="K40" s="94">
        <v>9.6363636363636367</v>
      </c>
      <c r="L40" s="76">
        <v>2.6969696969696968</v>
      </c>
      <c r="M40" s="76">
        <v>2.4242424242424243</v>
      </c>
      <c r="N40" s="76">
        <v>2.5454545454545454</v>
      </c>
      <c r="O40" s="86">
        <v>1.9696969696969697</v>
      </c>
      <c r="P40" s="96">
        <f t="shared" si="12"/>
        <v>1.149282358568974</v>
      </c>
      <c r="Q40" s="77">
        <f t="shared" si="13"/>
        <v>105.0075702075702</v>
      </c>
      <c r="R40" s="34">
        <f t="shared" si="14"/>
        <v>33</v>
      </c>
      <c r="S40" s="175">
        <v>0</v>
      </c>
      <c r="T40" s="176">
        <v>1</v>
      </c>
      <c r="U40" s="176">
        <v>1</v>
      </c>
      <c r="V40" s="176">
        <v>2</v>
      </c>
      <c r="W40" s="176">
        <v>3</v>
      </c>
      <c r="X40" s="177">
        <v>6</v>
      </c>
      <c r="Y40" s="175">
        <v>8</v>
      </c>
      <c r="Z40" s="176">
        <v>3</v>
      </c>
      <c r="AA40" s="176">
        <v>3</v>
      </c>
      <c r="AB40" s="176">
        <v>2</v>
      </c>
      <c r="AC40" s="177">
        <v>1</v>
      </c>
      <c r="AD40" s="175">
        <v>0</v>
      </c>
      <c r="AE40" s="176">
        <v>1</v>
      </c>
      <c r="AF40" s="176">
        <v>2</v>
      </c>
      <c r="AG40" s="176">
        <v>0</v>
      </c>
      <c r="AH40" s="176">
        <v>0</v>
      </c>
      <c r="AI40" s="177">
        <v>0</v>
      </c>
      <c r="AJ40" s="325"/>
    </row>
    <row r="41" spans="2:36" customFormat="1">
      <c r="B41" s="88">
        <f t="shared" si="10"/>
        <v>20</v>
      </c>
      <c r="C41" s="90" t="s">
        <v>1141</v>
      </c>
      <c r="D41" s="75" t="s">
        <v>1161</v>
      </c>
      <c r="E41" s="82" t="s">
        <v>1126</v>
      </c>
      <c r="F41" s="31" t="s">
        <v>1216</v>
      </c>
      <c r="G41" s="33" t="s">
        <v>146</v>
      </c>
      <c r="H41" s="32">
        <v>2010</v>
      </c>
      <c r="I41" s="84" t="s">
        <v>40</v>
      </c>
      <c r="J41" s="92">
        <f t="shared" si="11"/>
        <v>7151.2105165612229</v>
      </c>
      <c r="K41" s="94">
        <v>10.583333333333334</v>
      </c>
      <c r="L41" s="76">
        <v>2.6666666666666665</v>
      </c>
      <c r="M41" s="76">
        <v>2.75</v>
      </c>
      <c r="N41" s="76">
        <v>2.5833333333333335</v>
      </c>
      <c r="O41" s="86">
        <v>2.5833333333333335</v>
      </c>
      <c r="P41" s="96">
        <f t="shared" si="12"/>
        <v>1.145179492695878</v>
      </c>
      <c r="Q41" s="77">
        <f t="shared" si="13"/>
        <v>41.638095238095239</v>
      </c>
      <c r="R41" s="34">
        <f t="shared" si="14"/>
        <v>12</v>
      </c>
      <c r="S41" s="175">
        <v>0</v>
      </c>
      <c r="T41" s="176">
        <v>0</v>
      </c>
      <c r="U41" s="176">
        <v>1</v>
      </c>
      <c r="V41" s="176">
        <v>1</v>
      </c>
      <c r="W41" s="176">
        <v>2</v>
      </c>
      <c r="X41" s="177">
        <v>2</v>
      </c>
      <c r="Y41" s="175">
        <v>2</v>
      </c>
      <c r="Z41" s="176">
        <v>2</v>
      </c>
      <c r="AA41" s="176">
        <v>2</v>
      </c>
      <c r="AB41" s="176">
        <v>0</v>
      </c>
      <c r="AC41" s="177">
        <v>0</v>
      </c>
      <c r="AD41" s="175">
        <v>0</v>
      </c>
      <c r="AE41" s="176">
        <v>0</v>
      </c>
      <c r="AF41" s="176">
        <v>0</v>
      </c>
      <c r="AG41" s="176">
        <v>0</v>
      </c>
      <c r="AH41" s="176">
        <v>0</v>
      </c>
      <c r="AI41" s="177">
        <v>0</v>
      </c>
      <c r="AJ41" s="325"/>
    </row>
    <row r="42" spans="2:36" customFormat="1">
      <c r="B42" s="87">
        <f t="shared" si="10"/>
        <v>21</v>
      </c>
      <c r="C42" s="89" t="s">
        <v>56</v>
      </c>
      <c r="D42" s="78" t="s">
        <v>450</v>
      </c>
      <c r="E42" s="81" t="s">
        <v>1203</v>
      </c>
      <c r="F42" s="52" t="s">
        <v>1199</v>
      </c>
      <c r="G42" s="54" t="s">
        <v>1238</v>
      </c>
      <c r="H42" s="53" t="s">
        <v>1237</v>
      </c>
      <c r="I42" s="83">
        <v>13</v>
      </c>
      <c r="J42" s="91">
        <f t="shared" si="11"/>
        <v>7140.5462922459483</v>
      </c>
      <c r="K42" s="93">
        <v>7.2549019607843137</v>
      </c>
      <c r="L42" s="79">
        <v>1.738562091503268</v>
      </c>
      <c r="M42" s="79">
        <v>2.0980392156862746</v>
      </c>
      <c r="N42" s="79">
        <v>1.6666666666666667</v>
      </c>
      <c r="O42" s="85">
        <v>1.7516339869281046</v>
      </c>
      <c r="P42" s="95">
        <f t="shared" si="12"/>
        <v>1.1556701153761031</v>
      </c>
      <c r="Q42" s="80">
        <f t="shared" si="13"/>
        <v>370.62162282162285</v>
      </c>
      <c r="R42" s="55">
        <f t="shared" si="14"/>
        <v>153</v>
      </c>
      <c r="S42" s="173">
        <v>0</v>
      </c>
      <c r="T42" s="174">
        <v>2</v>
      </c>
      <c r="U42" s="174">
        <v>6</v>
      </c>
      <c r="V42" s="174">
        <v>7</v>
      </c>
      <c r="W42" s="174">
        <v>7</v>
      </c>
      <c r="X42" s="344">
        <v>8</v>
      </c>
      <c r="Y42" s="173">
        <v>9</v>
      </c>
      <c r="Z42" s="174">
        <v>10</v>
      </c>
      <c r="AA42" s="174">
        <v>15</v>
      </c>
      <c r="AB42" s="174">
        <v>17</v>
      </c>
      <c r="AC42" s="344">
        <v>21</v>
      </c>
      <c r="AD42" s="173">
        <v>18</v>
      </c>
      <c r="AE42" s="174">
        <v>15</v>
      </c>
      <c r="AF42" s="174">
        <v>8</v>
      </c>
      <c r="AG42" s="174">
        <v>5</v>
      </c>
      <c r="AH42" s="174">
        <v>4</v>
      </c>
      <c r="AI42" s="272">
        <v>1</v>
      </c>
      <c r="AJ42" s="325" t="s">
        <v>1499</v>
      </c>
    </row>
    <row r="43" spans="2:36" customFormat="1">
      <c r="B43" s="88">
        <f t="shared" si="10"/>
        <v>22</v>
      </c>
      <c r="C43" s="90" t="s">
        <v>160</v>
      </c>
      <c r="D43" s="75" t="s">
        <v>1171</v>
      </c>
      <c r="E43" s="82" t="s">
        <v>912</v>
      </c>
      <c r="F43" s="31" t="s">
        <v>1224</v>
      </c>
      <c r="G43" s="33" t="s">
        <v>1240</v>
      </c>
      <c r="H43" s="32" t="s">
        <v>1239</v>
      </c>
      <c r="I43" s="84" t="s">
        <v>40</v>
      </c>
      <c r="J43" s="92">
        <f t="shared" si="11"/>
        <v>7113.3949186053269</v>
      </c>
      <c r="K43" s="94">
        <v>9.6896551724137936</v>
      </c>
      <c r="L43" s="76">
        <v>3.1724137931034484</v>
      </c>
      <c r="M43" s="76">
        <v>2.4482758620689653</v>
      </c>
      <c r="N43" s="76">
        <v>2</v>
      </c>
      <c r="O43" s="86">
        <v>2.0689655172413794</v>
      </c>
      <c r="P43" s="96">
        <f t="shared" si="12"/>
        <v>1.1485594621307369</v>
      </c>
      <c r="Q43" s="77">
        <f t="shared" si="13"/>
        <v>92.673015873015871</v>
      </c>
      <c r="R43" s="34">
        <f t="shared" si="14"/>
        <v>29</v>
      </c>
      <c r="S43" s="175">
        <v>0</v>
      </c>
      <c r="T43" s="176">
        <v>1</v>
      </c>
      <c r="U43" s="176">
        <v>1</v>
      </c>
      <c r="V43" s="176">
        <v>2</v>
      </c>
      <c r="W43" s="176">
        <v>3</v>
      </c>
      <c r="X43" s="177">
        <v>3</v>
      </c>
      <c r="Y43" s="175">
        <v>4</v>
      </c>
      <c r="Z43" s="176">
        <v>5</v>
      </c>
      <c r="AA43" s="176">
        <v>4</v>
      </c>
      <c r="AB43" s="176">
        <v>4</v>
      </c>
      <c r="AC43" s="177">
        <v>2</v>
      </c>
      <c r="AD43" s="175">
        <v>0</v>
      </c>
      <c r="AE43" s="176">
        <v>0</v>
      </c>
      <c r="AF43" s="176">
        <v>0</v>
      </c>
      <c r="AG43" s="176">
        <v>0</v>
      </c>
      <c r="AH43" s="176">
        <v>0</v>
      </c>
      <c r="AI43" s="177">
        <v>0</v>
      </c>
      <c r="AJ43" s="325" t="s">
        <v>152</v>
      </c>
    </row>
    <row r="44" spans="2:36" customFormat="1">
      <c r="B44" s="88">
        <f t="shared" si="10"/>
        <v>23</v>
      </c>
      <c r="C44" s="90" t="s">
        <v>1127</v>
      </c>
      <c r="D44" s="75" t="s">
        <v>1232</v>
      </c>
      <c r="E44" s="82" t="s">
        <v>1203</v>
      </c>
      <c r="F44" s="31" t="s">
        <v>1199</v>
      </c>
      <c r="G44" s="33" t="s">
        <v>31</v>
      </c>
      <c r="H44" s="32" t="s">
        <v>1236</v>
      </c>
      <c r="I44" s="84">
        <v>40</v>
      </c>
      <c r="J44" s="92">
        <f t="shared" si="11"/>
        <v>7099.9971476410437</v>
      </c>
      <c r="K44" s="94">
        <v>9.8148148148148149</v>
      </c>
      <c r="L44" s="76">
        <v>2.925925925925926</v>
      </c>
      <c r="M44" s="76">
        <v>2.5555555555555554</v>
      </c>
      <c r="N44" s="76">
        <v>2.2962962962962963</v>
      </c>
      <c r="O44" s="86">
        <v>2.0370370370370372</v>
      </c>
      <c r="P44" s="96">
        <f t="shared" si="12"/>
        <v>1.1423375442202119</v>
      </c>
      <c r="Q44" s="77">
        <f t="shared" si="13"/>
        <v>86.451948051948037</v>
      </c>
      <c r="R44" s="34">
        <f t="shared" si="14"/>
        <v>27</v>
      </c>
      <c r="S44" s="175">
        <v>0</v>
      </c>
      <c r="T44" s="176">
        <v>0</v>
      </c>
      <c r="U44" s="176">
        <v>2</v>
      </c>
      <c r="V44" s="176">
        <v>2</v>
      </c>
      <c r="W44" s="176">
        <v>4</v>
      </c>
      <c r="X44" s="177">
        <v>4</v>
      </c>
      <c r="Y44" s="175">
        <v>3</v>
      </c>
      <c r="Z44" s="176">
        <v>4</v>
      </c>
      <c r="AA44" s="176">
        <v>2</v>
      </c>
      <c r="AB44" s="176">
        <v>3</v>
      </c>
      <c r="AC44" s="177">
        <v>1</v>
      </c>
      <c r="AD44" s="175">
        <v>2</v>
      </c>
      <c r="AE44" s="176">
        <v>0</v>
      </c>
      <c r="AF44" s="176">
        <v>0</v>
      </c>
      <c r="AG44" s="176">
        <v>0</v>
      </c>
      <c r="AH44" s="176">
        <v>0</v>
      </c>
      <c r="AI44" s="177">
        <v>0</v>
      </c>
      <c r="AJ44" s="325"/>
    </row>
    <row r="45" spans="2:36" customFormat="1">
      <c r="B45" s="88">
        <f t="shared" si="10"/>
        <v>24</v>
      </c>
      <c r="C45" s="90" t="s">
        <v>452</v>
      </c>
      <c r="D45" s="75" t="s">
        <v>1232</v>
      </c>
      <c r="E45" s="82" t="s">
        <v>1203</v>
      </c>
      <c r="F45" s="31" t="s">
        <v>1209</v>
      </c>
      <c r="G45" s="33" t="s">
        <v>31</v>
      </c>
      <c r="H45" s="32" t="s">
        <v>1233</v>
      </c>
      <c r="I45" s="84">
        <v>220</v>
      </c>
      <c r="J45" s="92">
        <f t="shared" si="11"/>
        <v>7099.2035564811686</v>
      </c>
      <c r="K45" s="94">
        <v>8.6805555555555554</v>
      </c>
      <c r="L45" s="76">
        <v>2.6944444444444446</v>
      </c>
      <c r="M45" s="76">
        <v>2.25</v>
      </c>
      <c r="N45" s="76">
        <v>1.7222222222222223</v>
      </c>
      <c r="O45" s="86">
        <v>2.0138888888888888</v>
      </c>
      <c r="P45" s="96">
        <f t="shared" si="12"/>
        <v>1.1342073376708004</v>
      </c>
      <c r="Q45" s="77">
        <f t="shared" si="13"/>
        <v>201.004107004107</v>
      </c>
      <c r="R45" s="34">
        <f t="shared" si="14"/>
        <v>72</v>
      </c>
      <c r="S45" s="175">
        <v>0</v>
      </c>
      <c r="T45" s="176">
        <v>0</v>
      </c>
      <c r="U45" s="176">
        <v>4</v>
      </c>
      <c r="V45" s="176">
        <v>6</v>
      </c>
      <c r="W45" s="176">
        <v>6</v>
      </c>
      <c r="X45" s="177">
        <v>3</v>
      </c>
      <c r="Y45" s="175">
        <v>10</v>
      </c>
      <c r="Z45" s="176">
        <v>9</v>
      </c>
      <c r="AA45" s="176">
        <v>9</v>
      </c>
      <c r="AB45" s="176">
        <v>8</v>
      </c>
      <c r="AC45" s="177">
        <v>4</v>
      </c>
      <c r="AD45" s="175">
        <v>5</v>
      </c>
      <c r="AE45" s="176">
        <v>5</v>
      </c>
      <c r="AF45" s="176">
        <v>2</v>
      </c>
      <c r="AG45" s="176">
        <v>1</v>
      </c>
      <c r="AH45" s="176">
        <v>0</v>
      </c>
      <c r="AI45" s="177">
        <v>0</v>
      </c>
      <c r="AJ45" s="325"/>
    </row>
    <row r="46" spans="2:36" customFormat="1">
      <c r="B46" s="88">
        <f t="shared" si="10"/>
        <v>25</v>
      </c>
      <c r="C46" s="90" t="s">
        <v>1147</v>
      </c>
      <c r="D46" s="75" t="s">
        <v>1232</v>
      </c>
      <c r="E46" s="82" t="s">
        <v>1126</v>
      </c>
      <c r="F46" s="31" t="s">
        <v>1211</v>
      </c>
      <c r="G46" s="33" t="s">
        <v>1241</v>
      </c>
      <c r="H46" s="32" t="s">
        <v>1200</v>
      </c>
      <c r="I46" s="84" t="s">
        <v>40</v>
      </c>
      <c r="J46" s="92">
        <f t="shared" si="11"/>
        <v>6967.3086894742182</v>
      </c>
      <c r="K46" s="94">
        <v>9.6</v>
      </c>
      <c r="L46" s="76">
        <v>2.8285714285714287</v>
      </c>
      <c r="M46" s="76">
        <v>2.6285714285714286</v>
      </c>
      <c r="N46" s="76">
        <v>2.2857142857142856</v>
      </c>
      <c r="O46" s="86">
        <v>1.8571428571428572</v>
      </c>
      <c r="P46" s="96">
        <f t="shared" si="12"/>
        <v>1.118766659028201</v>
      </c>
      <c r="Q46" s="77">
        <f t="shared" si="13"/>
        <v>105.13766233766232</v>
      </c>
      <c r="R46" s="34">
        <f t="shared" si="14"/>
        <v>35</v>
      </c>
      <c r="S46" s="175">
        <v>0</v>
      </c>
      <c r="T46" s="176">
        <v>0</v>
      </c>
      <c r="U46" s="176">
        <v>2</v>
      </c>
      <c r="V46" s="176">
        <v>1</v>
      </c>
      <c r="W46" s="176">
        <v>6</v>
      </c>
      <c r="X46" s="177">
        <v>5</v>
      </c>
      <c r="Y46" s="175">
        <v>5</v>
      </c>
      <c r="Z46" s="176">
        <v>5</v>
      </c>
      <c r="AA46" s="176">
        <v>3</v>
      </c>
      <c r="AB46" s="176">
        <v>3</v>
      </c>
      <c r="AC46" s="177">
        <v>3</v>
      </c>
      <c r="AD46" s="175">
        <v>2</v>
      </c>
      <c r="AE46" s="176">
        <v>0</v>
      </c>
      <c r="AF46" s="176">
        <v>0</v>
      </c>
      <c r="AG46" s="176">
        <v>0</v>
      </c>
      <c r="AH46" s="176">
        <v>0</v>
      </c>
      <c r="AI46" s="177">
        <v>0</v>
      </c>
      <c r="AJ46" s="325"/>
    </row>
    <row r="47" spans="2:36" customFormat="1">
      <c r="B47" s="88">
        <f t="shared" si="10"/>
        <v>26</v>
      </c>
      <c r="C47" s="90" t="s">
        <v>166</v>
      </c>
      <c r="D47" s="75" t="s">
        <v>450</v>
      </c>
      <c r="E47" s="82" t="s">
        <v>1203</v>
      </c>
      <c r="F47" s="31" t="s">
        <v>1199</v>
      </c>
      <c r="G47" s="33" t="s">
        <v>1238</v>
      </c>
      <c r="H47" s="32" t="s">
        <v>1225</v>
      </c>
      <c r="I47" s="84">
        <v>5</v>
      </c>
      <c r="J47" s="92">
        <f t="shared" si="11"/>
        <v>6915.0805574389351</v>
      </c>
      <c r="K47" s="94">
        <v>7.2559523809523814</v>
      </c>
      <c r="L47" s="76">
        <v>1.6011904761904763</v>
      </c>
      <c r="M47" s="76">
        <v>2.2083333333333335</v>
      </c>
      <c r="N47" s="76">
        <v>1.7678571428571428</v>
      </c>
      <c r="O47" s="86">
        <v>1.6785714285714286</v>
      </c>
      <c r="P47" s="96">
        <f t="shared" si="12"/>
        <v>1.1144028528094452</v>
      </c>
      <c r="Q47" s="77">
        <f t="shared" si="13"/>
        <v>378.46711066711066</v>
      </c>
      <c r="R47" s="34">
        <f t="shared" si="14"/>
        <v>168</v>
      </c>
      <c r="S47" s="175">
        <v>0</v>
      </c>
      <c r="T47" s="176">
        <v>1</v>
      </c>
      <c r="U47" s="176">
        <v>3</v>
      </c>
      <c r="V47" s="176">
        <v>6</v>
      </c>
      <c r="W47" s="176">
        <v>8</v>
      </c>
      <c r="X47" s="177">
        <v>12</v>
      </c>
      <c r="Y47" s="175">
        <v>13</v>
      </c>
      <c r="Z47" s="176">
        <v>15</v>
      </c>
      <c r="AA47" s="176">
        <v>17</v>
      </c>
      <c r="AB47" s="176">
        <v>20</v>
      </c>
      <c r="AC47" s="177">
        <v>21</v>
      </c>
      <c r="AD47" s="175">
        <v>16</v>
      </c>
      <c r="AE47" s="176">
        <v>16</v>
      </c>
      <c r="AF47" s="176">
        <v>9</v>
      </c>
      <c r="AG47" s="176">
        <v>8</v>
      </c>
      <c r="AH47" s="176">
        <v>2</v>
      </c>
      <c r="AI47" s="177">
        <v>1</v>
      </c>
      <c r="AJ47" s="325"/>
    </row>
    <row r="48" spans="2:36" customFormat="1">
      <c r="B48" s="88">
        <f t="shared" si="10"/>
        <v>27</v>
      </c>
      <c r="C48" s="90" t="s">
        <v>136</v>
      </c>
      <c r="D48" s="75" t="s">
        <v>1173</v>
      </c>
      <c r="E48" s="82" t="s">
        <v>912</v>
      </c>
      <c r="F48" s="31" t="s">
        <v>1211</v>
      </c>
      <c r="G48" s="33" t="s">
        <v>1244</v>
      </c>
      <c r="H48" s="32" t="s">
        <v>1243</v>
      </c>
      <c r="I48" s="84">
        <v>2</v>
      </c>
      <c r="J48" s="92">
        <f t="shared" si="11"/>
        <v>6904.1640565595371</v>
      </c>
      <c r="K48" s="94">
        <v>8.8000000000000007</v>
      </c>
      <c r="L48" s="76">
        <v>2.1</v>
      </c>
      <c r="M48" s="76">
        <v>2.2999999999999998</v>
      </c>
      <c r="N48" s="76">
        <v>2.4</v>
      </c>
      <c r="O48" s="86">
        <v>2</v>
      </c>
      <c r="P48" s="96">
        <f t="shared" si="12"/>
        <v>1.2417710651964051</v>
      </c>
      <c r="Q48" s="77">
        <f t="shared" si="13"/>
        <v>67.847796647796642</v>
      </c>
      <c r="R48" s="34">
        <f t="shared" si="14"/>
        <v>20</v>
      </c>
      <c r="S48" s="175">
        <v>0</v>
      </c>
      <c r="T48" s="176">
        <v>0</v>
      </c>
      <c r="U48" s="176">
        <v>3</v>
      </c>
      <c r="V48" s="176">
        <v>2</v>
      </c>
      <c r="W48" s="176">
        <v>3</v>
      </c>
      <c r="X48" s="177">
        <v>1</v>
      </c>
      <c r="Y48" s="175">
        <v>1</v>
      </c>
      <c r="Z48" s="176">
        <v>0</v>
      </c>
      <c r="AA48" s="176">
        <v>2</v>
      </c>
      <c r="AB48" s="176">
        <v>2</v>
      </c>
      <c r="AC48" s="177">
        <v>0</v>
      </c>
      <c r="AD48" s="175">
        <v>2</v>
      </c>
      <c r="AE48" s="176">
        <v>1</v>
      </c>
      <c r="AF48" s="176">
        <v>1</v>
      </c>
      <c r="AG48" s="176">
        <v>2</v>
      </c>
      <c r="AH48" s="176">
        <v>0</v>
      </c>
      <c r="AI48" s="177">
        <v>0</v>
      </c>
      <c r="AJ48" s="325"/>
    </row>
    <row r="49" spans="2:36" customFormat="1">
      <c r="B49" s="88">
        <f t="shared" si="10"/>
        <v>28</v>
      </c>
      <c r="C49" s="90" t="s">
        <v>1154</v>
      </c>
      <c r="D49" s="75" t="s">
        <v>1162</v>
      </c>
      <c r="E49" s="82" t="s">
        <v>1126</v>
      </c>
      <c r="F49" s="31" t="s">
        <v>1211</v>
      </c>
      <c r="G49" s="33" t="s">
        <v>1246</v>
      </c>
      <c r="H49" s="32" t="s">
        <v>1228</v>
      </c>
      <c r="I49" s="84" t="s">
        <v>40</v>
      </c>
      <c r="J49" s="92">
        <f t="shared" si="11"/>
        <v>6865.6854174392902</v>
      </c>
      <c r="K49" s="94">
        <v>8.3125</v>
      </c>
      <c r="L49" s="76">
        <v>1.8541666666666667</v>
      </c>
      <c r="M49" s="76">
        <v>2.4791666666666665</v>
      </c>
      <c r="N49" s="76">
        <v>2.0208333333333335</v>
      </c>
      <c r="O49" s="86">
        <v>1.9583333333333333</v>
      </c>
      <c r="P49" s="96">
        <f t="shared" si="12"/>
        <v>1.1887261265940308</v>
      </c>
      <c r="Q49" s="77">
        <f t="shared" si="13"/>
        <v>140.95371295371294</v>
      </c>
      <c r="R49" s="34">
        <f t="shared" si="14"/>
        <v>48</v>
      </c>
      <c r="S49" s="175">
        <v>0</v>
      </c>
      <c r="T49" s="176">
        <v>2</v>
      </c>
      <c r="U49" s="176">
        <v>2</v>
      </c>
      <c r="V49" s="176">
        <v>3</v>
      </c>
      <c r="W49" s="176">
        <v>3</v>
      </c>
      <c r="X49" s="177">
        <v>3</v>
      </c>
      <c r="Y49" s="175">
        <v>3</v>
      </c>
      <c r="Z49" s="176">
        <v>5</v>
      </c>
      <c r="AA49" s="176">
        <v>6</v>
      </c>
      <c r="AB49" s="176">
        <v>6</v>
      </c>
      <c r="AC49" s="177">
        <v>5</v>
      </c>
      <c r="AD49" s="175">
        <v>4</v>
      </c>
      <c r="AE49" s="176">
        <v>3</v>
      </c>
      <c r="AF49" s="176">
        <v>1</v>
      </c>
      <c r="AG49" s="176">
        <v>1</v>
      </c>
      <c r="AH49" s="176">
        <v>1</v>
      </c>
      <c r="AI49" s="177">
        <v>0</v>
      </c>
      <c r="AJ49" s="325"/>
    </row>
    <row r="50" spans="2:36" customFormat="1">
      <c r="B50" s="88">
        <f t="shared" si="10"/>
        <v>29</v>
      </c>
      <c r="C50" s="90" t="s">
        <v>1114</v>
      </c>
      <c r="D50" s="75" t="s">
        <v>1171</v>
      </c>
      <c r="E50" s="82" t="s">
        <v>912</v>
      </c>
      <c r="F50" s="31" t="s">
        <v>1209</v>
      </c>
      <c r="G50" s="33" t="s">
        <v>1208</v>
      </c>
      <c r="H50" s="32" t="s">
        <v>1248</v>
      </c>
      <c r="I50" s="84" t="s">
        <v>40</v>
      </c>
      <c r="J50" s="92">
        <f t="shared" si="11"/>
        <v>6803.8760319113089</v>
      </c>
      <c r="K50" s="94">
        <v>9.0512820512820511</v>
      </c>
      <c r="L50" s="76">
        <v>2.7948717948717947</v>
      </c>
      <c r="M50" s="76">
        <v>2.4871794871794872</v>
      </c>
      <c r="N50" s="76">
        <v>1.4615384615384615</v>
      </c>
      <c r="O50" s="86">
        <v>2.3076923076923075</v>
      </c>
      <c r="P50" s="96">
        <f t="shared" si="12"/>
        <v>1.1343165535310475</v>
      </c>
      <c r="Q50" s="77">
        <f t="shared" si="13"/>
        <v>113.54898434898435</v>
      </c>
      <c r="R50" s="34">
        <f t="shared" si="14"/>
        <v>39</v>
      </c>
      <c r="S50" s="175">
        <v>0</v>
      </c>
      <c r="T50" s="176">
        <v>0</v>
      </c>
      <c r="U50" s="176">
        <v>1</v>
      </c>
      <c r="V50" s="176">
        <v>6</v>
      </c>
      <c r="W50" s="176">
        <v>3</v>
      </c>
      <c r="X50" s="177">
        <v>4</v>
      </c>
      <c r="Y50" s="175">
        <v>6</v>
      </c>
      <c r="Z50" s="176">
        <v>3</v>
      </c>
      <c r="AA50" s="176">
        <v>3</v>
      </c>
      <c r="AB50" s="176">
        <v>3</v>
      </c>
      <c r="AC50" s="177">
        <v>4</v>
      </c>
      <c r="AD50" s="175">
        <v>3</v>
      </c>
      <c r="AE50" s="176">
        <v>1</v>
      </c>
      <c r="AF50" s="176">
        <v>2</v>
      </c>
      <c r="AG50" s="176">
        <v>0</v>
      </c>
      <c r="AH50" s="176">
        <v>0</v>
      </c>
      <c r="AI50" s="177">
        <v>0</v>
      </c>
      <c r="AJ50" s="325"/>
    </row>
    <row r="51" spans="2:36" customFormat="1">
      <c r="B51" s="88">
        <f t="shared" si="10"/>
        <v>30</v>
      </c>
      <c r="C51" s="90" t="s">
        <v>616</v>
      </c>
      <c r="D51" s="75" t="s">
        <v>1157</v>
      </c>
      <c r="E51" s="82" t="s">
        <v>1203</v>
      </c>
      <c r="F51" s="31" t="s">
        <v>171</v>
      </c>
      <c r="G51" s="33" t="s">
        <v>1256</v>
      </c>
      <c r="H51" s="32" t="s">
        <v>1228</v>
      </c>
      <c r="I51" s="84" t="s">
        <v>40</v>
      </c>
      <c r="J51" s="92">
        <f t="shared" si="11"/>
        <v>6779.5223202911957</v>
      </c>
      <c r="K51" s="94">
        <v>9.0975609756097562</v>
      </c>
      <c r="L51" s="76">
        <v>2.2682926829268291</v>
      </c>
      <c r="M51" s="76">
        <v>2.6097560975609757</v>
      </c>
      <c r="N51" s="76">
        <v>2.2926829268292681</v>
      </c>
      <c r="O51" s="86">
        <v>1.9268292682926829</v>
      </c>
      <c r="P51" s="96">
        <f t="shared" si="12"/>
        <v>1.1216317398925708</v>
      </c>
      <c r="Q51" s="77">
        <f t="shared" si="13"/>
        <v>117.31388611388613</v>
      </c>
      <c r="R51" s="34">
        <f t="shared" si="14"/>
        <v>41</v>
      </c>
      <c r="S51" s="175">
        <v>0</v>
      </c>
      <c r="T51" s="176">
        <v>0</v>
      </c>
      <c r="U51" s="176">
        <v>2</v>
      </c>
      <c r="V51" s="176">
        <v>3</v>
      </c>
      <c r="W51" s="176">
        <v>4</v>
      </c>
      <c r="X51" s="177">
        <v>5</v>
      </c>
      <c r="Y51" s="175">
        <v>4</v>
      </c>
      <c r="Z51" s="176">
        <v>5</v>
      </c>
      <c r="AA51" s="176">
        <v>6</v>
      </c>
      <c r="AB51" s="176">
        <v>6</v>
      </c>
      <c r="AC51" s="177">
        <v>2</v>
      </c>
      <c r="AD51" s="175">
        <v>1</v>
      </c>
      <c r="AE51" s="176">
        <v>2</v>
      </c>
      <c r="AF51" s="176">
        <v>1</v>
      </c>
      <c r="AG51" s="176">
        <v>0</v>
      </c>
      <c r="AH51" s="176">
        <v>0</v>
      </c>
      <c r="AI51" s="177">
        <v>0</v>
      </c>
      <c r="AJ51" s="325"/>
    </row>
    <row r="52" spans="2:36" customFormat="1">
      <c r="B52" s="87">
        <f t="shared" si="10"/>
        <v>31</v>
      </c>
      <c r="C52" s="89" t="s">
        <v>464</v>
      </c>
      <c r="D52" s="78" t="s">
        <v>175</v>
      </c>
      <c r="E52" s="81" t="s">
        <v>912</v>
      </c>
      <c r="F52" s="52" t="s">
        <v>1216</v>
      </c>
      <c r="G52" s="54" t="s">
        <v>19</v>
      </c>
      <c r="H52" s="53" t="s">
        <v>1251</v>
      </c>
      <c r="I52" s="83">
        <v>1</v>
      </c>
      <c r="J52" s="91">
        <f t="shared" si="11"/>
        <v>6763.3338760040151</v>
      </c>
      <c r="K52" s="93">
        <v>8.4696969696969688</v>
      </c>
      <c r="L52" s="79">
        <v>2.2424242424242422</v>
      </c>
      <c r="M52" s="79">
        <v>2.4696969696969697</v>
      </c>
      <c r="N52" s="79">
        <v>1.893939393939394</v>
      </c>
      <c r="O52" s="85">
        <v>1.8636363636363635</v>
      </c>
      <c r="P52" s="95">
        <f t="shared" si="12"/>
        <v>1.1210816360290476</v>
      </c>
      <c r="Q52" s="80">
        <f t="shared" si="13"/>
        <v>175.64115884115884</v>
      </c>
      <c r="R52" s="55">
        <f t="shared" si="14"/>
        <v>66</v>
      </c>
      <c r="S52" s="173">
        <v>0</v>
      </c>
      <c r="T52" s="174">
        <v>1</v>
      </c>
      <c r="U52" s="174">
        <v>1</v>
      </c>
      <c r="V52" s="174">
        <v>4</v>
      </c>
      <c r="W52" s="174">
        <v>5</v>
      </c>
      <c r="X52" s="344">
        <v>8</v>
      </c>
      <c r="Y52" s="173">
        <v>7</v>
      </c>
      <c r="Z52" s="174">
        <v>8</v>
      </c>
      <c r="AA52" s="174">
        <v>6</v>
      </c>
      <c r="AB52" s="174">
        <v>6</v>
      </c>
      <c r="AC52" s="344">
        <v>7</v>
      </c>
      <c r="AD52" s="173">
        <v>7</v>
      </c>
      <c r="AE52" s="174">
        <v>4</v>
      </c>
      <c r="AF52" s="174">
        <v>1</v>
      </c>
      <c r="AG52" s="174">
        <v>1</v>
      </c>
      <c r="AH52" s="174">
        <v>0</v>
      </c>
      <c r="AI52" s="272">
        <v>0</v>
      </c>
      <c r="AJ52" s="325" t="s">
        <v>1499</v>
      </c>
    </row>
    <row r="53" spans="2:36" customFormat="1">
      <c r="B53" s="88">
        <f t="shared" si="10"/>
        <v>32</v>
      </c>
      <c r="C53" s="90" t="s">
        <v>137</v>
      </c>
      <c r="D53" s="75" t="s">
        <v>1161</v>
      </c>
      <c r="E53" s="82" t="s">
        <v>912</v>
      </c>
      <c r="F53" s="31" t="s">
        <v>1211</v>
      </c>
      <c r="G53" s="33" t="s">
        <v>22</v>
      </c>
      <c r="H53" s="32" t="s">
        <v>1228</v>
      </c>
      <c r="I53" s="84">
        <v>5</v>
      </c>
      <c r="J53" s="92">
        <f t="shared" si="11"/>
        <v>6728.9859355423205</v>
      </c>
      <c r="K53" s="94">
        <v>10</v>
      </c>
      <c r="L53" s="76">
        <v>2.3571428571428572</v>
      </c>
      <c r="M53" s="76">
        <v>2.2857142857142856</v>
      </c>
      <c r="N53" s="76">
        <v>2.9285714285714284</v>
      </c>
      <c r="O53" s="86">
        <v>2.4285714285714284</v>
      </c>
      <c r="P53" s="96">
        <f t="shared" si="12"/>
        <v>1.1265503301044759</v>
      </c>
      <c r="Q53" s="77">
        <f t="shared" si="13"/>
        <v>44.419047619047625</v>
      </c>
      <c r="R53" s="34">
        <f t="shared" si="14"/>
        <v>14</v>
      </c>
      <c r="S53" s="175">
        <v>0</v>
      </c>
      <c r="T53" s="176">
        <v>0</v>
      </c>
      <c r="U53" s="176">
        <v>0</v>
      </c>
      <c r="V53" s="176">
        <v>2</v>
      </c>
      <c r="W53" s="176">
        <v>3</v>
      </c>
      <c r="X53" s="177">
        <v>3</v>
      </c>
      <c r="Y53" s="175">
        <v>2</v>
      </c>
      <c r="Z53" s="176">
        <v>1</v>
      </c>
      <c r="AA53" s="176">
        <v>0</v>
      </c>
      <c r="AB53" s="176">
        <v>0</v>
      </c>
      <c r="AC53" s="177">
        <v>2</v>
      </c>
      <c r="AD53" s="175">
        <v>0</v>
      </c>
      <c r="AE53" s="176">
        <v>1</v>
      </c>
      <c r="AF53" s="176">
        <v>0</v>
      </c>
      <c r="AG53" s="176">
        <v>0</v>
      </c>
      <c r="AH53" s="176">
        <v>0</v>
      </c>
      <c r="AI53" s="177">
        <v>0</v>
      </c>
      <c r="AJ53" s="325" t="s">
        <v>152</v>
      </c>
    </row>
    <row r="54" spans="2:36" customFormat="1">
      <c r="B54" s="88">
        <f t="shared" ref="B54:B85" si="15">B53+1</f>
        <v>33</v>
      </c>
      <c r="C54" s="90" t="s">
        <v>156</v>
      </c>
      <c r="D54" s="75" t="s">
        <v>175</v>
      </c>
      <c r="E54" s="82" t="s">
        <v>1126</v>
      </c>
      <c r="F54" s="31" t="s">
        <v>1199</v>
      </c>
      <c r="G54" s="33" t="s">
        <v>19</v>
      </c>
      <c r="H54" s="32" t="s">
        <v>1247</v>
      </c>
      <c r="I54" s="84" t="s">
        <v>40</v>
      </c>
      <c r="J54" s="92">
        <f t="shared" ref="J54:J85" si="16">(K54*4 + SQRT(Q54) ) * P54 * 128</f>
        <v>6703.675660578815</v>
      </c>
      <c r="K54" s="94">
        <v>9.4347826086956523</v>
      </c>
      <c r="L54" s="76">
        <v>2.2826086956521738</v>
      </c>
      <c r="M54" s="76">
        <v>2.9347826086956523</v>
      </c>
      <c r="N54" s="76">
        <v>1.9565217391304348</v>
      </c>
      <c r="O54" s="86">
        <v>2.2608695652173911</v>
      </c>
      <c r="P54" s="96">
        <f t="shared" ref="P54:P85" si="17">(SQRT(Q54/R54/K54))*2</f>
        <v>1.0710981817710505</v>
      </c>
      <c r="Q54" s="77">
        <f t="shared" ref="Q54:Q85" si="18">S54*16 + T54*12 + U54*16/2 + V54*16/3+  W54*16/4 + X54*16/5 + Y54*16/6 + Z54*16/7 + AA54*16/8 + AB54* 16/9 + AC54*16/10 + AD54*16/11 + AE54*16/12 + AF54*16/13 + AG54*16/14 + AH54*16/15 + AI54*16/16</f>
        <v>124.47676767676768</v>
      </c>
      <c r="R54" s="34">
        <f t="shared" ref="R54:R85" si="19">SUM(S54:AI54)</f>
        <v>46</v>
      </c>
      <c r="S54" s="175">
        <v>0</v>
      </c>
      <c r="T54" s="176">
        <v>0</v>
      </c>
      <c r="U54" s="176">
        <v>0</v>
      </c>
      <c r="V54" s="176">
        <v>3</v>
      </c>
      <c r="W54" s="176">
        <v>4</v>
      </c>
      <c r="X54" s="177">
        <v>8</v>
      </c>
      <c r="Y54" s="175">
        <v>8</v>
      </c>
      <c r="Z54" s="176">
        <v>7</v>
      </c>
      <c r="AA54" s="176">
        <v>8</v>
      </c>
      <c r="AB54" s="176">
        <v>5</v>
      </c>
      <c r="AC54" s="177">
        <v>2</v>
      </c>
      <c r="AD54" s="175">
        <v>1</v>
      </c>
      <c r="AE54" s="176">
        <v>0</v>
      </c>
      <c r="AF54" s="176">
        <v>0</v>
      </c>
      <c r="AG54" s="176">
        <v>0</v>
      </c>
      <c r="AH54" s="176">
        <v>0</v>
      </c>
      <c r="AI54" s="177">
        <v>0</v>
      </c>
      <c r="AJ54" s="325"/>
    </row>
    <row r="55" spans="2:36" customFormat="1">
      <c r="B55" s="88">
        <f t="shared" si="15"/>
        <v>34</v>
      </c>
      <c r="C55" s="90" t="s">
        <v>1128</v>
      </c>
      <c r="D55" s="75" t="s">
        <v>175</v>
      </c>
      <c r="E55" s="82" t="s">
        <v>1203</v>
      </c>
      <c r="F55" s="31" t="s">
        <v>1199</v>
      </c>
      <c r="G55" s="33" t="s">
        <v>1242</v>
      </c>
      <c r="H55" s="32" t="s">
        <v>1230</v>
      </c>
      <c r="I55" s="84">
        <v>20</v>
      </c>
      <c r="J55" s="92">
        <f t="shared" si="16"/>
        <v>6665.4763910637248</v>
      </c>
      <c r="K55" s="94">
        <v>7.4049586776859506</v>
      </c>
      <c r="L55" s="76">
        <v>1.9504132231404958</v>
      </c>
      <c r="M55" s="76">
        <v>2.1074380165289255</v>
      </c>
      <c r="N55" s="76">
        <v>1.7768595041322315</v>
      </c>
      <c r="O55" s="86">
        <v>1.5702479338842976</v>
      </c>
      <c r="P55" s="96">
        <f t="shared" si="17"/>
        <v>1.1219893882883278</v>
      </c>
      <c r="Q55" s="77">
        <f t="shared" si="18"/>
        <v>281.98468198468197</v>
      </c>
      <c r="R55" s="34">
        <f t="shared" si="19"/>
        <v>121</v>
      </c>
      <c r="S55" s="175">
        <v>0</v>
      </c>
      <c r="T55" s="176">
        <v>1</v>
      </c>
      <c r="U55" s="176">
        <v>3</v>
      </c>
      <c r="V55" s="176">
        <v>4</v>
      </c>
      <c r="W55" s="176">
        <v>5</v>
      </c>
      <c r="X55" s="177">
        <v>9</v>
      </c>
      <c r="Y55" s="175">
        <v>10</v>
      </c>
      <c r="Z55" s="176">
        <v>14</v>
      </c>
      <c r="AA55" s="176">
        <v>13</v>
      </c>
      <c r="AB55" s="176">
        <v>15</v>
      </c>
      <c r="AC55" s="177">
        <v>14</v>
      </c>
      <c r="AD55" s="175">
        <v>9</v>
      </c>
      <c r="AE55" s="176">
        <v>7</v>
      </c>
      <c r="AF55" s="176">
        <v>8</v>
      </c>
      <c r="AG55" s="176">
        <v>5</v>
      </c>
      <c r="AH55" s="176">
        <v>2</v>
      </c>
      <c r="AI55" s="177">
        <v>2</v>
      </c>
      <c r="AJ55" s="325"/>
    </row>
    <row r="56" spans="2:36" customFormat="1">
      <c r="B56" s="88">
        <f t="shared" si="15"/>
        <v>35</v>
      </c>
      <c r="C56" s="90" t="s">
        <v>1113</v>
      </c>
      <c r="D56" s="75" t="s">
        <v>1160</v>
      </c>
      <c r="E56" s="82" t="s">
        <v>1126</v>
      </c>
      <c r="F56" s="31" t="s">
        <v>1209</v>
      </c>
      <c r="G56" s="33" t="s">
        <v>22</v>
      </c>
      <c r="H56" s="32" t="s">
        <v>1252</v>
      </c>
      <c r="I56" s="84" t="s">
        <v>40</v>
      </c>
      <c r="J56" s="92">
        <f t="shared" si="16"/>
        <v>6643.9626151030525</v>
      </c>
      <c r="K56" s="94">
        <v>9.84</v>
      </c>
      <c r="L56" s="76">
        <v>3</v>
      </c>
      <c r="M56" s="76">
        <v>2.04</v>
      </c>
      <c r="N56" s="76">
        <v>2.6</v>
      </c>
      <c r="O56" s="86">
        <v>2.2000000000000002</v>
      </c>
      <c r="P56" s="96">
        <f t="shared" si="17"/>
        <v>1.0844382362317415</v>
      </c>
      <c r="Q56" s="77">
        <f t="shared" si="18"/>
        <v>72.324386724386727</v>
      </c>
      <c r="R56" s="34">
        <f t="shared" si="19"/>
        <v>25</v>
      </c>
      <c r="S56" s="175">
        <v>0</v>
      </c>
      <c r="T56" s="176">
        <v>0</v>
      </c>
      <c r="U56" s="176">
        <v>0</v>
      </c>
      <c r="V56" s="176">
        <v>2</v>
      </c>
      <c r="W56" s="176">
        <v>4</v>
      </c>
      <c r="X56" s="177">
        <v>3</v>
      </c>
      <c r="Y56" s="175">
        <v>5</v>
      </c>
      <c r="Z56" s="176">
        <v>6</v>
      </c>
      <c r="AA56" s="176">
        <v>2</v>
      </c>
      <c r="AB56" s="176">
        <v>2</v>
      </c>
      <c r="AC56" s="177">
        <v>0</v>
      </c>
      <c r="AD56" s="175">
        <v>1</v>
      </c>
      <c r="AE56" s="176">
        <v>0</v>
      </c>
      <c r="AF56" s="176">
        <v>0</v>
      </c>
      <c r="AG56" s="176">
        <v>0</v>
      </c>
      <c r="AH56" s="176">
        <v>0</v>
      </c>
      <c r="AI56" s="177">
        <v>0</v>
      </c>
      <c r="AJ56" s="325"/>
    </row>
    <row r="57" spans="2:36" customFormat="1">
      <c r="B57" s="88">
        <f t="shared" si="15"/>
        <v>36</v>
      </c>
      <c r="C57" s="90" t="s">
        <v>937</v>
      </c>
      <c r="D57" s="75" t="s">
        <v>450</v>
      </c>
      <c r="E57" s="82" t="s">
        <v>1203</v>
      </c>
      <c r="F57" s="31" t="s">
        <v>1211</v>
      </c>
      <c r="G57" s="33" t="s">
        <v>1292</v>
      </c>
      <c r="H57" s="32" t="s">
        <v>1291</v>
      </c>
      <c r="I57" s="84" t="s">
        <v>41</v>
      </c>
      <c r="J57" s="92">
        <f t="shared" si="16"/>
        <v>6640.4758762844986</v>
      </c>
      <c r="K57" s="94">
        <v>7.0519480519480515</v>
      </c>
      <c r="L57" s="76">
        <v>1.7922077922077921</v>
      </c>
      <c r="M57" s="76">
        <v>2.1038961038961039</v>
      </c>
      <c r="N57" s="76">
        <v>1.5389610389610389</v>
      </c>
      <c r="O57" s="86">
        <v>1.6168831168831168</v>
      </c>
      <c r="P57" s="96">
        <f t="shared" si="17"/>
        <v>1.1141082420208697</v>
      </c>
      <c r="Q57" s="77">
        <f t="shared" si="18"/>
        <v>336.99589299589303</v>
      </c>
      <c r="R57" s="34">
        <f t="shared" si="19"/>
        <v>154</v>
      </c>
      <c r="S57" s="175">
        <v>0</v>
      </c>
      <c r="T57" s="176">
        <v>2</v>
      </c>
      <c r="U57" s="176">
        <v>2</v>
      </c>
      <c r="V57" s="176">
        <v>4</v>
      </c>
      <c r="W57" s="176">
        <v>6</v>
      </c>
      <c r="X57" s="177">
        <v>6</v>
      </c>
      <c r="Y57" s="175">
        <v>9</v>
      </c>
      <c r="Z57" s="176">
        <v>16</v>
      </c>
      <c r="AA57" s="176">
        <v>20</v>
      </c>
      <c r="AB57" s="176">
        <v>19</v>
      </c>
      <c r="AC57" s="177">
        <v>19</v>
      </c>
      <c r="AD57" s="175">
        <v>17</v>
      </c>
      <c r="AE57" s="176">
        <v>17</v>
      </c>
      <c r="AF57" s="176">
        <v>11</v>
      </c>
      <c r="AG57" s="176">
        <v>5</v>
      </c>
      <c r="AH57" s="176">
        <v>1</v>
      </c>
      <c r="AI57" s="177">
        <v>0</v>
      </c>
      <c r="AJ57" s="325"/>
    </row>
    <row r="58" spans="2:36" customFormat="1">
      <c r="B58" s="88">
        <f t="shared" si="15"/>
        <v>37</v>
      </c>
      <c r="C58" s="90" t="s">
        <v>153</v>
      </c>
      <c r="D58" s="75" t="s">
        <v>1201</v>
      </c>
      <c r="E58" s="82" t="s">
        <v>1126</v>
      </c>
      <c r="F58" s="31" t="s">
        <v>1216</v>
      </c>
      <c r="G58" s="33" t="s">
        <v>109</v>
      </c>
      <c r="H58" s="32" t="s">
        <v>1236</v>
      </c>
      <c r="I58" s="84" t="s">
        <v>40</v>
      </c>
      <c r="J58" s="92">
        <f t="shared" si="16"/>
        <v>6609.4599858111696</v>
      </c>
      <c r="K58" s="94">
        <v>10.333333333333334</v>
      </c>
      <c r="L58" s="76">
        <v>2.5555555555555554</v>
      </c>
      <c r="M58" s="76">
        <v>2.7777777777777777</v>
      </c>
      <c r="N58" s="76">
        <v>2.4444444444444446</v>
      </c>
      <c r="O58" s="86">
        <v>2.5555555555555554</v>
      </c>
      <c r="P58" s="96">
        <f t="shared" si="17"/>
        <v>1.1064520856253131</v>
      </c>
      <c r="Q58" s="77">
        <f t="shared" si="18"/>
        <v>28.463492063492065</v>
      </c>
      <c r="R58" s="34">
        <f t="shared" si="19"/>
        <v>9</v>
      </c>
      <c r="S58" s="175">
        <v>0</v>
      </c>
      <c r="T58" s="176">
        <v>0</v>
      </c>
      <c r="U58" s="176">
        <v>0</v>
      </c>
      <c r="V58" s="176">
        <v>1</v>
      </c>
      <c r="W58" s="176">
        <v>2</v>
      </c>
      <c r="X58" s="177">
        <v>2</v>
      </c>
      <c r="Y58" s="175">
        <v>1</v>
      </c>
      <c r="Z58" s="176">
        <v>1</v>
      </c>
      <c r="AA58" s="176">
        <v>1</v>
      </c>
      <c r="AB58" s="176">
        <v>1</v>
      </c>
      <c r="AC58" s="177">
        <v>0</v>
      </c>
      <c r="AD58" s="175">
        <v>0</v>
      </c>
      <c r="AE58" s="176">
        <v>0</v>
      </c>
      <c r="AF58" s="176">
        <v>0</v>
      </c>
      <c r="AG58" s="176">
        <v>0</v>
      </c>
      <c r="AH58" s="176">
        <v>0</v>
      </c>
      <c r="AI58" s="177">
        <v>0</v>
      </c>
      <c r="AJ58" s="325"/>
    </row>
    <row r="59" spans="2:36" customFormat="1">
      <c r="B59" s="88">
        <f t="shared" si="15"/>
        <v>38</v>
      </c>
      <c r="C59" s="90" t="s">
        <v>926</v>
      </c>
      <c r="D59" s="75" t="s">
        <v>1253</v>
      </c>
      <c r="E59" s="82" t="s">
        <v>1203</v>
      </c>
      <c r="F59" s="31" t="s">
        <v>1211</v>
      </c>
      <c r="G59" s="33" t="s">
        <v>1255</v>
      </c>
      <c r="H59" s="32" t="s">
        <v>1254</v>
      </c>
      <c r="I59" s="84">
        <v>20</v>
      </c>
      <c r="J59" s="92">
        <f t="shared" si="16"/>
        <v>6586.3134154849449</v>
      </c>
      <c r="K59" s="94">
        <v>8.882352941176471</v>
      </c>
      <c r="L59" s="76">
        <v>2.8039215686274508</v>
      </c>
      <c r="M59" s="76">
        <v>2.2352941176470589</v>
      </c>
      <c r="N59" s="76">
        <v>1.7058823529411764</v>
      </c>
      <c r="O59" s="86">
        <v>2.1372549019607843</v>
      </c>
      <c r="P59" s="96">
        <f t="shared" si="17"/>
        <v>1.0914448309769891</v>
      </c>
      <c r="Q59" s="77">
        <f t="shared" si="18"/>
        <v>134.90926850926849</v>
      </c>
      <c r="R59" s="34">
        <f t="shared" si="19"/>
        <v>51</v>
      </c>
      <c r="S59" s="175">
        <v>0</v>
      </c>
      <c r="T59" s="176">
        <v>0</v>
      </c>
      <c r="U59" s="176">
        <v>1</v>
      </c>
      <c r="V59" s="176">
        <v>3</v>
      </c>
      <c r="W59" s="176">
        <v>5</v>
      </c>
      <c r="X59" s="177">
        <v>4</v>
      </c>
      <c r="Y59" s="175">
        <v>9</v>
      </c>
      <c r="Z59" s="176">
        <v>9</v>
      </c>
      <c r="AA59" s="176">
        <v>4</v>
      </c>
      <c r="AB59" s="176">
        <v>8</v>
      </c>
      <c r="AC59" s="177">
        <v>1</v>
      </c>
      <c r="AD59" s="175">
        <v>4</v>
      </c>
      <c r="AE59" s="176">
        <v>2</v>
      </c>
      <c r="AF59" s="176">
        <v>1</v>
      </c>
      <c r="AG59" s="176">
        <v>0</v>
      </c>
      <c r="AH59" s="176">
        <v>0</v>
      </c>
      <c r="AI59" s="177">
        <v>0</v>
      </c>
      <c r="AJ59" s="325"/>
    </row>
    <row r="60" spans="2:36" customFormat="1">
      <c r="B60" s="88">
        <f t="shared" si="15"/>
        <v>39</v>
      </c>
      <c r="C60" s="90" t="s">
        <v>1116</v>
      </c>
      <c r="D60" s="75" t="s">
        <v>1161</v>
      </c>
      <c r="E60" s="82" t="s">
        <v>1126</v>
      </c>
      <c r="F60" s="31" t="s">
        <v>1216</v>
      </c>
      <c r="G60" s="33" t="s">
        <v>151</v>
      </c>
      <c r="H60" s="32" t="s">
        <v>1228</v>
      </c>
      <c r="I60" s="84" t="s">
        <v>40</v>
      </c>
      <c r="J60" s="92">
        <f t="shared" si="16"/>
        <v>6578.1103840755914</v>
      </c>
      <c r="K60" s="94">
        <v>7.8155339805825239</v>
      </c>
      <c r="L60" s="76">
        <v>1.941747572815534</v>
      </c>
      <c r="M60" s="76">
        <v>2.2815533980582523</v>
      </c>
      <c r="N60" s="76">
        <v>1.854368932038835</v>
      </c>
      <c r="O60" s="86">
        <v>1.7378640776699028</v>
      </c>
      <c r="P60" s="96">
        <f t="shared" si="17"/>
        <v>1.0974014931122831</v>
      </c>
      <c r="Q60" s="77">
        <f t="shared" si="18"/>
        <v>242.36336996336996</v>
      </c>
      <c r="R60" s="34">
        <f t="shared" si="19"/>
        <v>103</v>
      </c>
      <c r="S60" s="175">
        <v>0</v>
      </c>
      <c r="T60" s="176">
        <v>0</v>
      </c>
      <c r="U60" s="176">
        <v>2</v>
      </c>
      <c r="V60" s="176">
        <v>4</v>
      </c>
      <c r="W60" s="176">
        <v>6</v>
      </c>
      <c r="X60" s="177">
        <v>9</v>
      </c>
      <c r="Y60" s="175">
        <v>12</v>
      </c>
      <c r="Z60" s="176">
        <v>13</v>
      </c>
      <c r="AA60" s="176">
        <v>13</v>
      </c>
      <c r="AB60" s="176">
        <v>9</v>
      </c>
      <c r="AC60" s="177">
        <v>8</v>
      </c>
      <c r="AD60" s="175">
        <v>11</v>
      </c>
      <c r="AE60" s="176">
        <v>6</v>
      </c>
      <c r="AF60" s="176">
        <v>5</v>
      </c>
      <c r="AG60" s="176">
        <v>3</v>
      </c>
      <c r="AH60" s="176">
        <v>2</v>
      </c>
      <c r="AI60" s="177">
        <v>0</v>
      </c>
      <c r="AJ60" s="325"/>
    </row>
    <row r="61" spans="2:36" customFormat="1">
      <c r="B61" s="88">
        <f t="shared" si="15"/>
        <v>40</v>
      </c>
      <c r="C61" s="90" t="s">
        <v>141</v>
      </c>
      <c r="D61" s="75" t="s">
        <v>1201</v>
      </c>
      <c r="E61" s="82" t="s">
        <v>912</v>
      </c>
      <c r="F61" s="31" t="s">
        <v>1199</v>
      </c>
      <c r="G61" s="33" t="s">
        <v>109</v>
      </c>
      <c r="H61" s="32" t="s">
        <v>1237</v>
      </c>
      <c r="I61" s="84" t="s">
        <v>40</v>
      </c>
      <c r="J61" s="92">
        <f t="shared" si="16"/>
        <v>6564.6848685599398</v>
      </c>
      <c r="K61" s="94">
        <v>9.0434782608695645</v>
      </c>
      <c r="L61" s="76">
        <v>2.4347826086956523</v>
      </c>
      <c r="M61" s="76">
        <v>2.347826086956522</v>
      </c>
      <c r="N61" s="76">
        <v>2.0434782608695654</v>
      </c>
      <c r="O61" s="86">
        <v>2.2173913043478262</v>
      </c>
      <c r="P61" s="96">
        <f t="shared" si="17"/>
        <v>1.152840424527896</v>
      </c>
      <c r="Q61" s="77">
        <f t="shared" si="18"/>
        <v>69.110134310134299</v>
      </c>
      <c r="R61" s="34">
        <f t="shared" si="19"/>
        <v>23</v>
      </c>
      <c r="S61" s="175">
        <v>0</v>
      </c>
      <c r="T61" s="176">
        <v>0</v>
      </c>
      <c r="U61" s="176">
        <v>2</v>
      </c>
      <c r="V61" s="176">
        <v>2</v>
      </c>
      <c r="W61" s="176">
        <v>1</v>
      </c>
      <c r="X61" s="177">
        <v>2</v>
      </c>
      <c r="Y61" s="175">
        <v>4</v>
      </c>
      <c r="Z61" s="176">
        <v>3</v>
      </c>
      <c r="AA61" s="176">
        <v>1</v>
      </c>
      <c r="AB61" s="176">
        <v>2</v>
      </c>
      <c r="AC61" s="177">
        <v>4</v>
      </c>
      <c r="AD61" s="175">
        <v>0</v>
      </c>
      <c r="AE61" s="176">
        <v>1</v>
      </c>
      <c r="AF61" s="176">
        <v>1</v>
      </c>
      <c r="AG61" s="176">
        <v>0</v>
      </c>
      <c r="AH61" s="176">
        <v>0</v>
      </c>
      <c r="AI61" s="177">
        <v>0</v>
      </c>
      <c r="AJ61" s="325"/>
    </row>
    <row r="62" spans="2:36" customFormat="1">
      <c r="B62" s="87">
        <f t="shared" si="15"/>
        <v>41</v>
      </c>
      <c r="C62" s="89" t="s">
        <v>161</v>
      </c>
      <c r="D62" s="78" t="s">
        <v>1161</v>
      </c>
      <c r="E62" s="81" t="s">
        <v>912</v>
      </c>
      <c r="F62" s="52" t="s">
        <v>1216</v>
      </c>
      <c r="G62" s="54" t="s">
        <v>151</v>
      </c>
      <c r="H62" s="53" t="s">
        <v>1257</v>
      </c>
      <c r="I62" s="83" t="s">
        <v>41</v>
      </c>
      <c r="J62" s="91">
        <f t="shared" si="16"/>
        <v>6515.5674819149053</v>
      </c>
      <c r="K62" s="93">
        <v>7.365384615384615</v>
      </c>
      <c r="L62" s="79">
        <v>1.3397435897435896</v>
      </c>
      <c r="M62" s="79">
        <v>2.0064102564102564</v>
      </c>
      <c r="N62" s="79">
        <v>2.2307692307692308</v>
      </c>
      <c r="O62" s="85">
        <v>1.7884615384615385</v>
      </c>
      <c r="P62" s="95">
        <f t="shared" si="17"/>
        <v>1.069615714626496</v>
      </c>
      <c r="Q62" s="80">
        <f t="shared" si="18"/>
        <v>328.63634143634147</v>
      </c>
      <c r="R62" s="55">
        <f t="shared" si="19"/>
        <v>156</v>
      </c>
      <c r="S62" s="173">
        <v>0</v>
      </c>
      <c r="T62" s="174">
        <v>1</v>
      </c>
      <c r="U62" s="174">
        <v>0</v>
      </c>
      <c r="V62" s="174">
        <v>2</v>
      </c>
      <c r="W62" s="174">
        <v>5</v>
      </c>
      <c r="X62" s="344">
        <v>11</v>
      </c>
      <c r="Y62" s="173">
        <v>14</v>
      </c>
      <c r="Z62" s="174">
        <v>21</v>
      </c>
      <c r="AA62" s="174">
        <v>20</v>
      </c>
      <c r="AB62" s="174">
        <v>23</v>
      </c>
      <c r="AC62" s="344">
        <v>21</v>
      </c>
      <c r="AD62" s="173">
        <v>16</v>
      </c>
      <c r="AE62" s="174">
        <v>10</v>
      </c>
      <c r="AF62" s="174">
        <v>8</v>
      </c>
      <c r="AG62" s="174">
        <v>3</v>
      </c>
      <c r="AH62" s="174">
        <v>1</v>
      </c>
      <c r="AI62" s="272">
        <v>0</v>
      </c>
      <c r="AJ62" s="325" t="s">
        <v>1499</v>
      </c>
    </row>
    <row r="63" spans="2:36" customFormat="1">
      <c r="B63" s="88">
        <f t="shared" si="15"/>
        <v>42</v>
      </c>
      <c r="C63" s="90" t="s">
        <v>446</v>
      </c>
      <c r="D63" s="75" t="s">
        <v>175</v>
      </c>
      <c r="E63" s="82" t="s">
        <v>912</v>
      </c>
      <c r="F63" s="31" t="s">
        <v>1216</v>
      </c>
      <c r="G63" s="33" t="s">
        <v>1215</v>
      </c>
      <c r="H63" s="32" t="s">
        <v>1214</v>
      </c>
      <c r="I63" s="84" t="s">
        <v>40</v>
      </c>
      <c r="J63" s="92">
        <f t="shared" si="16"/>
        <v>6475.4219372639764</v>
      </c>
      <c r="K63" s="94">
        <v>7.9701492537313436</v>
      </c>
      <c r="L63" s="76">
        <v>2.5074626865671643</v>
      </c>
      <c r="M63" s="76">
        <v>2.1194029850746268</v>
      </c>
      <c r="N63" s="76">
        <v>1.4626865671641791</v>
      </c>
      <c r="O63" s="86">
        <v>1.8805970149253732</v>
      </c>
      <c r="P63" s="96">
        <f t="shared" si="17"/>
        <v>1.1267315492745935</v>
      </c>
      <c r="Q63" s="77">
        <f t="shared" si="18"/>
        <v>169.48145188145187</v>
      </c>
      <c r="R63" s="34">
        <f t="shared" si="19"/>
        <v>67</v>
      </c>
      <c r="S63" s="175">
        <v>1</v>
      </c>
      <c r="T63" s="176">
        <v>0</v>
      </c>
      <c r="U63" s="176">
        <v>2</v>
      </c>
      <c r="V63" s="176">
        <v>1</v>
      </c>
      <c r="W63" s="176">
        <v>4</v>
      </c>
      <c r="X63" s="177">
        <v>6</v>
      </c>
      <c r="Y63" s="175">
        <v>4</v>
      </c>
      <c r="Z63" s="176">
        <v>9</v>
      </c>
      <c r="AA63" s="176">
        <v>8</v>
      </c>
      <c r="AB63" s="176">
        <v>9</v>
      </c>
      <c r="AC63" s="177">
        <v>9</v>
      </c>
      <c r="AD63" s="175">
        <v>7</v>
      </c>
      <c r="AE63" s="176">
        <v>5</v>
      </c>
      <c r="AF63" s="176">
        <v>2</v>
      </c>
      <c r="AG63" s="176">
        <v>0</v>
      </c>
      <c r="AH63" s="176">
        <v>0</v>
      </c>
      <c r="AI63" s="177">
        <v>0</v>
      </c>
      <c r="AJ63" s="325"/>
    </row>
    <row r="64" spans="2:36" customFormat="1">
      <c r="B64" s="88">
        <f t="shared" si="15"/>
        <v>43</v>
      </c>
      <c r="C64" s="90" t="s">
        <v>159</v>
      </c>
      <c r="D64" s="75" t="s">
        <v>1232</v>
      </c>
      <c r="E64" s="82" t="s">
        <v>912</v>
      </c>
      <c r="F64" s="31" t="s">
        <v>1224</v>
      </c>
      <c r="G64" s="33" t="s">
        <v>1240</v>
      </c>
      <c r="H64" s="32" t="s">
        <v>1258</v>
      </c>
      <c r="I64" s="84" t="s">
        <v>40</v>
      </c>
      <c r="J64" s="92">
        <f t="shared" si="16"/>
        <v>6469.960338447062</v>
      </c>
      <c r="K64" s="94">
        <v>8.9411764705882355</v>
      </c>
      <c r="L64" s="76">
        <v>2.9803921568627452</v>
      </c>
      <c r="M64" s="76">
        <v>1.8823529411764706</v>
      </c>
      <c r="N64" s="76">
        <v>2.1372549019607843</v>
      </c>
      <c r="O64" s="86">
        <v>1.9411764705882353</v>
      </c>
      <c r="P64" s="96">
        <f t="shared" si="17"/>
        <v>1.0709235706836018</v>
      </c>
      <c r="Q64" s="77">
        <f t="shared" si="18"/>
        <v>130.74401154401156</v>
      </c>
      <c r="R64" s="34">
        <f t="shared" si="19"/>
        <v>51</v>
      </c>
      <c r="S64" s="175">
        <v>0</v>
      </c>
      <c r="T64" s="176">
        <v>0</v>
      </c>
      <c r="U64" s="176">
        <v>0</v>
      </c>
      <c r="V64" s="176">
        <v>3</v>
      </c>
      <c r="W64" s="176">
        <v>5</v>
      </c>
      <c r="X64" s="177">
        <v>6</v>
      </c>
      <c r="Y64" s="175">
        <v>6</v>
      </c>
      <c r="Z64" s="176">
        <v>10</v>
      </c>
      <c r="AA64" s="176">
        <v>6</v>
      </c>
      <c r="AB64" s="176">
        <v>7</v>
      </c>
      <c r="AC64" s="177">
        <v>5</v>
      </c>
      <c r="AD64" s="175">
        <v>2</v>
      </c>
      <c r="AE64" s="176">
        <v>1</v>
      </c>
      <c r="AF64" s="176">
        <v>0</v>
      </c>
      <c r="AG64" s="176">
        <v>0</v>
      </c>
      <c r="AH64" s="176">
        <v>0</v>
      </c>
      <c r="AI64" s="177">
        <v>0</v>
      </c>
      <c r="AJ64" s="325"/>
    </row>
    <row r="65" spans="2:36" customFormat="1">
      <c r="B65" s="88">
        <f t="shared" si="15"/>
        <v>44</v>
      </c>
      <c r="C65" s="90" t="s">
        <v>1131</v>
      </c>
      <c r="D65" s="75" t="s">
        <v>41</v>
      </c>
      <c r="E65" s="82" t="s">
        <v>1126</v>
      </c>
      <c r="F65" s="31" t="s">
        <v>41</v>
      </c>
      <c r="G65" s="33" t="s">
        <v>41</v>
      </c>
      <c r="H65" s="32" t="s">
        <v>41</v>
      </c>
      <c r="I65" s="84" t="s">
        <v>40</v>
      </c>
      <c r="J65" s="92">
        <f t="shared" si="16"/>
        <v>6420.3189571977236</v>
      </c>
      <c r="K65" s="94">
        <v>10</v>
      </c>
      <c r="L65" s="76">
        <v>2.5</v>
      </c>
      <c r="M65" s="76">
        <v>2.875</v>
      </c>
      <c r="N65" s="76">
        <v>2.25</v>
      </c>
      <c r="O65" s="86">
        <v>2.375</v>
      </c>
      <c r="P65" s="96">
        <f t="shared" si="17"/>
        <v>1.1149774002976935</v>
      </c>
      <c r="Q65" s="77">
        <f t="shared" si="18"/>
        <v>24.863492063492064</v>
      </c>
      <c r="R65" s="34">
        <f t="shared" si="19"/>
        <v>8</v>
      </c>
      <c r="S65" s="175">
        <v>0</v>
      </c>
      <c r="T65" s="176">
        <v>0</v>
      </c>
      <c r="U65" s="176">
        <v>0</v>
      </c>
      <c r="V65" s="176">
        <v>1</v>
      </c>
      <c r="W65" s="176">
        <v>2</v>
      </c>
      <c r="X65" s="177">
        <v>1</v>
      </c>
      <c r="Y65" s="175">
        <v>1</v>
      </c>
      <c r="Z65" s="176">
        <v>1</v>
      </c>
      <c r="AA65" s="176">
        <v>0</v>
      </c>
      <c r="AB65" s="176">
        <v>1</v>
      </c>
      <c r="AC65" s="177">
        <v>1</v>
      </c>
      <c r="AD65" s="175">
        <v>0</v>
      </c>
      <c r="AE65" s="176">
        <v>0</v>
      </c>
      <c r="AF65" s="176">
        <v>0</v>
      </c>
      <c r="AG65" s="176">
        <v>0</v>
      </c>
      <c r="AH65" s="176">
        <v>0</v>
      </c>
      <c r="AI65" s="177">
        <v>0</v>
      </c>
      <c r="AJ65" s="325"/>
    </row>
    <row r="66" spans="2:36" customFormat="1">
      <c r="B66" s="88">
        <f t="shared" si="15"/>
        <v>45</v>
      </c>
      <c r="C66" s="90" t="s">
        <v>103</v>
      </c>
      <c r="D66" s="75" t="s">
        <v>1172</v>
      </c>
      <c r="E66" s="82" t="s">
        <v>912</v>
      </c>
      <c r="F66" s="31" t="s">
        <v>1211</v>
      </c>
      <c r="G66" s="33" t="s">
        <v>19</v>
      </c>
      <c r="H66" s="32" t="s">
        <v>1260</v>
      </c>
      <c r="I66" s="84">
        <v>8</v>
      </c>
      <c r="J66" s="92">
        <f t="shared" si="16"/>
        <v>6329.1741863574607</v>
      </c>
      <c r="K66" s="94">
        <v>8.5961538461538467</v>
      </c>
      <c r="L66" s="76">
        <v>2.0384615384615383</v>
      </c>
      <c r="M66" s="76">
        <v>2.5192307692307692</v>
      </c>
      <c r="N66" s="76">
        <v>1.9807692307692308</v>
      </c>
      <c r="O66" s="86">
        <v>2.0576923076923075</v>
      </c>
      <c r="P66" s="96">
        <f t="shared" si="17"/>
        <v>1.0796688955759473</v>
      </c>
      <c r="Q66" s="77">
        <f t="shared" si="18"/>
        <v>130.26529026529025</v>
      </c>
      <c r="R66" s="34">
        <f t="shared" si="19"/>
        <v>52</v>
      </c>
      <c r="S66" s="175">
        <v>0</v>
      </c>
      <c r="T66" s="176">
        <v>0</v>
      </c>
      <c r="U66" s="176">
        <v>1</v>
      </c>
      <c r="V66" s="176">
        <v>2</v>
      </c>
      <c r="W66" s="176">
        <v>3</v>
      </c>
      <c r="X66" s="177">
        <v>7</v>
      </c>
      <c r="Y66" s="175">
        <v>5</v>
      </c>
      <c r="Z66" s="176">
        <v>9</v>
      </c>
      <c r="AA66" s="176">
        <v>10</v>
      </c>
      <c r="AB66" s="176">
        <v>4</v>
      </c>
      <c r="AC66" s="177">
        <v>6</v>
      </c>
      <c r="AD66" s="175">
        <v>1</v>
      </c>
      <c r="AE66" s="176">
        <v>2</v>
      </c>
      <c r="AF66" s="176">
        <v>2</v>
      </c>
      <c r="AG66" s="176">
        <v>0</v>
      </c>
      <c r="AH66" s="176">
        <v>0</v>
      </c>
      <c r="AI66" s="177">
        <v>0</v>
      </c>
      <c r="AJ66" s="325"/>
    </row>
    <row r="67" spans="2:36" customFormat="1">
      <c r="B67" s="88">
        <f t="shared" si="15"/>
        <v>46</v>
      </c>
      <c r="C67" s="90" t="s">
        <v>38</v>
      </c>
      <c r="D67" s="75" t="s">
        <v>1253</v>
      </c>
      <c r="E67" s="82" t="s">
        <v>1203</v>
      </c>
      <c r="F67" s="31" t="s">
        <v>1211</v>
      </c>
      <c r="G67" s="33" t="s">
        <v>1255</v>
      </c>
      <c r="H67" s="32" t="s">
        <v>1261</v>
      </c>
      <c r="I67" s="84" t="s">
        <v>40</v>
      </c>
      <c r="J67" s="92">
        <f t="shared" si="16"/>
        <v>6319.8868854268403</v>
      </c>
      <c r="K67" s="94">
        <v>7.5522388059701493</v>
      </c>
      <c r="L67" s="76">
        <v>2.3283582089552239</v>
      </c>
      <c r="M67" s="76">
        <v>2.044776119402985</v>
      </c>
      <c r="N67" s="76">
        <v>1.2388059701492538</v>
      </c>
      <c r="O67" s="86">
        <v>1.9402985074626866</v>
      </c>
      <c r="P67" s="96">
        <f t="shared" si="17"/>
        <v>1.0518600763616861</v>
      </c>
      <c r="Q67" s="77">
        <f t="shared" si="18"/>
        <v>279.92163392163388</v>
      </c>
      <c r="R67" s="34">
        <f t="shared" si="19"/>
        <v>134</v>
      </c>
      <c r="S67" s="175">
        <v>0</v>
      </c>
      <c r="T67" s="176">
        <v>0</v>
      </c>
      <c r="U67" s="176">
        <v>0</v>
      </c>
      <c r="V67" s="176">
        <v>0</v>
      </c>
      <c r="W67" s="176">
        <v>6</v>
      </c>
      <c r="X67" s="177">
        <v>13</v>
      </c>
      <c r="Y67" s="175">
        <v>15</v>
      </c>
      <c r="Z67" s="176">
        <v>16</v>
      </c>
      <c r="AA67" s="176">
        <v>19</v>
      </c>
      <c r="AB67" s="176">
        <v>19</v>
      </c>
      <c r="AC67" s="177">
        <v>14</v>
      </c>
      <c r="AD67" s="175">
        <v>14</v>
      </c>
      <c r="AE67" s="176">
        <v>12</v>
      </c>
      <c r="AF67" s="176">
        <v>4</v>
      </c>
      <c r="AG67" s="176">
        <v>2</v>
      </c>
      <c r="AH67" s="176">
        <v>0</v>
      </c>
      <c r="AI67" s="177">
        <v>0</v>
      </c>
      <c r="AJ67" s="325"/>
    </row>
    <row r="68" spans="2:36" customFormat="1">
      <c r="B68" s="88">
        <f t="shared" si="15"/>
        <v>47</v>
      </c>
      <c r="C68" s="90" t="s">
        <v>147</v>
      </c>
      <c r="D68" s="75" t="s">
        <v>1171</v>
      </c>
      <c r="E68" s="82" t="s">
        <v>1126</v>
      </c>
      <c r="F68" s="31" t="s">
        <v>1211</v>
      </c>
      <c r="G68" s="33" t="s">
        <v>31</v>
      </c>
      <c r="H68" s="32" t="s">
        <v>1262</v>
      </c>
      <c r="I68" s="84" t="s">
        <v>40</v>
      </c>
      <c r="J68" s="92">
        <f t="shared" si="16"/>
        <v>6290.802966677893</v>
      </c>
      <c r="K68" s="94">
        <v>9.875</v>
      </c>
      <c r="L68" s="76">
        <v>2.5</v>
      </c>
      <c r="M68" s="76">
        <v>2.625</v>
      </c>
      <c r="N68" s="76">
        <v>2.625</v>
      </c>
      <c r="O68" s="86">
        <v>2.125</v>
      </c>
      <c r="P68" s="96">
        <f t="shared" si="17"/>
        <v>1.0640715870536741</v>
      </c>
      <c r="Q68" s="77">
        <f t="shared" si="18"/>
        <v>44.723809523809521</v>
      </c>
      <c r="R68" s="34">
        <f t="shared" si="19"/>
        <v>16</v>
      </c>
      <c r="S68" s="175">
        <v>0</v>
      </c>
      <c r="T68" s="176">
        <v>0</v>
      </c>
      <c r="U68" s="176">
        <v>0</v>
      </c>
      <c r="V68" s="176">
        <v>0</v>
      </c>
      <c r="W68" s="176">
        <v>3</v>
      </c>
      <c r="X68" s="177">
        <v>3</v>
      </c>
      <c r="Y68" s="175">
        <v>4</v>
      </c>
      <c r="Z68" s="176">
        <v>3</v>
      </c>
      <c r="AA68" s="176">
        <v>2</v>
      </c>
      <c r="AB68" s="176">
        <v>0</v>
      </c>
      <c r="AC68" s="177">
        <v>1</v>
      </c>
      <c r="AD68" s="175">
        <v>0</v>
      </c>
      <c r="AE68" s="176">
        <v>0</v>
      </c>
      <c r="AF68" s="176">
        <v>0</v>
      </c>
      <c r="AG68" s="176">
        <v>0</v>
      </c>
      <c r="AH68" s="176">
        <v>0</v>
      </c>
      <c r="AI68" s="177">
        <v>0</v>
      </c>
      <c r="AJ68" s="325"/>
    </row>
    <row r="69" spans="2:36" customFormat="1">
      <c r="B69" s="88">
        <f t="shared" si="15"/>
        <v>48</v>
      </c>
      <c r="C69" s="90" t="s">
        <v>934</v>
      </c>
      <c r="D69" s="75" t="s">
        <v>1172</v>
      </c>
      <c r="E69" s="82" t="s">
        <v>1203</v>
      </c>
      <c r="F69" s="31" t="s">
        <v>1211</v>
      </c>
      <c r="G69" s="33" t="s">
        <v>20</v>
      </c>
      <c r="H69" s="32" t="s">
        <v>1263</v>
      </c>
      <c r="I69" s="84">
        <v>75</v>
      </c>
      <c r="J69" s="92">
        <f t="shared" si="16"/>
        <v>6254.7855104624687</v>
      </c>
      <c r="K69" s="94">
        <v>7.7191011235955056</v>
      </c>
      <c r="L69" s="76">
        <v>2.5505617977528088</v>
      </c>
      <c r="M69" s="76">
        <v>1.898876404494382</v>
      </c>
      <c r="N69" s="76">
        <v>1.6629213483146068</v>
      </c>
      <c r="O69" s="86">
        <v>1.6067415730337078</v>
      </c>
      <c r="P69" s="96">
        <f t="shared" si="17"/>
        <v>1.0839321629423582</v>
      </c>
      <c r="Q69" s="77">
        <f t="shared" si="18"/>
        <v>201.79060939060938</v>
      </c>
      <c r="R69" s="34">
        <f t="shared" si="19"/>
        <v>89</v>
      </c>
      <c r="S69" s="175">
        <v>0</v>
      </c>
      <c r="T69" s="176">
        <v>0</v>
      </c>
      <c r="U69" s="176">
        <v>1</v>
      </c>
      <c r="V69" s="176">
        <v>2</v>
      </c>
      <c r="W69" s="176">
        <v>8</v>
      </c>
      <c r="X69" s="177">
        <v>6</v>
      </c>
      <c r="Y69" s="175">
        <v>8</v>
      </c>
      <c r="Z69" s="176">
        <v>10</v>
      </c>
      <c r="AA69" s="176">
        <v>13</v>
      </c>
      <c r="AB69" s="176">
        <v>12</v>
      </c>
      <c r="AC69" s="177">
        <v>7</v>
      </c>
      <c r="AD69" s="175">
        <v>7</v>
      </c>
      <c r="AE69" s="176">
        <v>8</v>
      </c>
      <c r="AF69" s="176">
        <v>4</v>
      </c>
      <c r="AG69" s="176">
        <v>3</v>
      </c>
      <c r="AH69" s="176">
        <v>0</v>
      </c>
      <c r="AI69" s="177">
        <v>0</v>
      </c>
      <c r="AJ69" s="325"/>
    </row>
    <row r="70" spans="2:36" customFormat="1">
      <c r="B70" s="88">
        <f t="shared" si="15"/>
        <v>49</v>
      </c>
      <c r="C70" s="90" t="s">
        <v>1111</v>
      </c>
      <c r="D70" s="75" t="s">
        <v>1234</v>
      </c>
      <c r="E70" s="82" t="s">
        <v>1203</v>
      </c>
      <c r="F70" s="31" t="s">
        <v>1199</v>
      </c>
      <c r="G70" s="33" t="s">
        <v>1250</v>
      </c>
      <c r="H70" s="32" t="s">
        <v>1249</v>
      </c>
      <c r="I70" s="84">
        <v>100</v>
      </c>
      <c r="J70" s="92">
        <f t="shared" si="16"/>
        <v>6220.0505927386057</v>
      </c>
      <c r="K70" s="94">
        <v>8.545454545454545</v>
      </c>
      <c r="L70" s="76">
        <v>2.6818181818181817</v>
      </c>
      <c r="M70" s="76">
        <v>2.0909090909090908</v>
      </c>
      <c r="N70" s="76">
        <v>1.8181818181818181</v>
      </c>
      <c r="O70" s="86">
        <v>1.9545454545454546</v>
      </c>
      <c r="P70" s="96">
        <f t="shared" si="17"/>
        <v>1.1543707895671833</v>
      </c>
      <c r="Q70" s="77">
        <f t="shared" si="18"/>
        <v>62.630880230880223</v>
      </c>
      <c r="R70" s="34">
        <f t="shared" si="19"/>
        <v>22</v>
      </c>
      <c r="S70" s="175">
        <v>0</v>
      </c>
      <c r="T70" s="176">
        <v>1</v>
      </c>
      <c r="U70" s="176">
        <v>0</v>
      </c>
      <c r="V70" s="176">
        <v>2</v>
      </c>
      <c r="W70" s="176">
        <v>0</v>
      </c>
      <c r="X70" s="177">
        <v>2</v>
      </c>
      <c r="Y70" s="175">
        <v>4</v>
      </c>
      <c r="Z70" s="176">
        <v>3</v>
      </c>
      <c r="AA70" s="176">
        <v>2</v>
      </c>
      <c r="AB70" s="176">
        <v>2</v>
      </c>
      <c r="AC70" s="177">
        <v>0</v>
      </c>
      <c r="AD70" s="175">
        <v>4</v>
      </c>
      <c r="AE70" s="176">
        <v>2</v>
      </c>
      <c r="AF70" s="176">
        <v>0</v>
      </c>
      <c r="AG70" s="176">
        <v>0</v>
      </c>
      <c r="AH70" s="176">
        <v>0</v>
      </c>
      <c r="AI70" s="177">
        <v>0</v>
      </c>
      <c r="AJ70" s="325"/>
    </row>
    <row r="71" spans="2:36" customFormat="1">
      <c r="B71" s="88">
        <f t="shared" si="15"/>
        <v>50</v>
      </c>
      <c r="C71" s="90" t="s">
        <v>1139</v>
      </c>
      <c r="D71" s="75" t="s">
        <v>1173</v>
      </c>
      <c r="E71" s="82" t="s">
        <v>912</v>
      </c>
      <c r="F71" s="31" t="s">
        <v>1211</v>
      </c>
      <c r="G71" s="33" t="s">
        <v>91</v>
      </c>
      <c r="H71" s="32" t="s">
        <v>1259</v>
      </c>
      <c r="I71" s="84" t="s">
        <v>40</v>
      </c>
      <c r="J71" s="92">
        <f t="shared" si="16"/>
        <v>6211.8808802251369</v>
      </c>
      <c r="K71" s="94">
        <v>8.76</v>
      </c>
      <c r="L71" s="76">
        <v>1.96</v>
      </c>
      <c r="M71" s="76">
        <v>2.44</v>
      </c>
      <c r="N71" s="76">
        <v>2.2000000000000002</v>
      </c>
      <c r="O71" s="86">
        <v>2.16</v>
      </c>
      <c r="P71" s="96">
        <f t="shared" si="17"/>
        <v>1.1200737572537396</v>
      </c>
      <c r="Q71" s="77">
        <f t="shared" si="18"/>
        <v>68.68744588744589</v>
      </c>
      <c r="R71" s="34">
        <f t="shared" si="19"/>
        <v>25</v>
      </c>
      <c r="S71" s="175">
        <v>0</v>
      </c>
      <c r="T71" s="176">
        <v>0</v>
      </c>
      <c r="U71" s="176">
        <v>1</v>
      </c>
      <c r="V71" s="176">
        <v>1</v>
      </c>
      <c r="W71" s="176">
        <v>5</v>
      </c>
      <c r="X71" s="177">
        <v>1</v>
      </c>
      <c r="Y71" s="175">
        <v>2</v>
      </c>
      <c r="Z71" s="176">
        <v>3</v>
      </c>
      <c r="AA71" s="176">
        <v>3</v>
      </c>
      <c r="AB71" s="176">
        <v>3</v>
      </c>
      <c r="AC71" s="177">
        <v>1</v>
      </c>
      <c r="AD71" s="175">
        <v>3</v>
      </c>
      <c r="AE71" s="176">
        <v>2</v>
      </c>
      <c r="AF71" s="176">
        <v>0</v>
      </c>
      <c r="AG71" s="176">
        <v>0</v>
      </c>
      <c r="AH71" s="176">
        <v>0</v>
      </c>
      <c r="AI71" s="177">
        <v>0</v>
      </c>
      <c r="AJ71" s="325"/>
    </row>
    <row r="72" spans="2:36" customFormat="1">
      <c r="B72" s="87">
        <f t="shared" si="15"/>
        <v>51</v>
      </c>
      <c r="C72" s="89" t="s">
        <v>445</v>
      </c>
      <c r="D72" s="78" t="s">
        <v>175</v>
      </c>
      <c r="E72" s="81" t="s">
        <v>1203</v>
      </c>
      <c r="F72" s="52" t="s">
        <v>1199</v>
      </c>
      <c r="G72" s="54" t="s">
        <v>124</v>
      </c>
      <c r="H72" s="53" t="s">
        <v>1264</v>
      </c>
      <c r="I72" s="83">
        <v>20</v>
      </c>
      <c r="J72" s="91">
        <f t="shared" si="16"/>
        <v>6124.0625102345375</v>
      </c>
      <c r="K72" s="93">
        <v>7.8135593220338979</v>
      </c>
      <c r="L72" s="79">
        <v>1.847457627118644</v>
      </c>
      <c r="M72" s="79">
        <v>2.3559322033898304</v>
      </c>
      <c r="N72" s="79">
        <v>1.7966101694915255</v>
      </c>
      <c r="O72" s="85">
        <v>1.8135593220338984</v>
      </c>
      <c r="P72" s="95">
        <f t="shared" si="17"/>
        <v>1.1086359845370373</v>
      </c>
      <c r="Q72" s="80">
        <f t="shared" si="18"/>
        <v>141.65074925074924</v>
      </c>
      <c r="R72" s="55">
        <f t="shared" si="19"/>
        <v>59</v>
      </c>
      <c r="S72" s="173">
        <v>0</v>
      </c>
      <c r="T72" s="174">
        <v>0</v>
      </c>
      <c r="U72" s="174">
        <v>2</v>
      </c>
      <c r="V72" s="174">
        <v>2</v>
      </c>
      <c r="W72" s="174">
        <v>3</v>
      </c>
      <c r="X72" s="344">
        <v>5</v>
      </c>
      <c r="Y72" s="173">
        <v>7</v>
      </c>
      <c r="Z72" s="174">
        <v>7</v>
      </c>
      <c r="AA72" s="174">
        <v>7</v>
      </c>
      <c r="AB72" s="174">
        <v>6</v>
      </c>
      <c r="AC72" s="344">
        <v>5</v>
      </c>
      <c r="AD72" s="173">
        <v>5</v>
      </c>
      <c r="AE72" s="174">
        <v>4</v>
      </c>
      <c r="AF72" s="174">
        <v>3</v>
      </c>
      <c r="AG72" s="174">
        <v>2</v>
      </c>
      <c r="AH72" s="174">
        <v>1</v>
      </c>
      <c r="AI72" s="272">
        <v>0</v>
      </c>
      <c r="AJ72" s="325" t="s">
        <v>1499</v>
      </c>
    </row>
    <row r="73" spans="2:36" customFormat="1">
      <c r="B73" s="88">
        <f t="shared" si="15"/>
        <v>52</v>
      </c>
      <c r="C73" s="90" t="s">
        <v>169</v>
      </c>
      <c r="D73" s="75" t="s">
        <v>1161</v>
      </c>
      <c r="E73" s="82" t="s">
        <v>1126</v>
      </c>
      <c r="F73" s="31" t="s">
        <v>1199</v>
      </c>
      <c r="G73" s="33" t="s">
        <v>41</v>
      </c>
      <c r="H73" s="32">
        <v>2006</v>
      </c>
      <c r="I73" s="84" t="s">
        <v>40</v>
      </c>
      <c r="J73" s="92">
        <f t="shared" si="16"/>
        <v>6097.9264680325277</v>
      </c>
      <c r="K73" s="94">
        <v>9.1428571428571423</v>
      </c>
      <c r="L73" s="76">
        <v>1.6428571428571428</v>
      </c>
      <c r="M73" s="76">
        <v>2.7142857142857144</v>
      </c>
      <c r="N73" s="76">
        <v>2.6428571428571428</v>
      </c>
      <c r="O73" s="86">
        <v>2.1428571428571428</v>
      </c>
      <c r="P73" s="96">
        <f t="shared" si="17"/>
        <v>1.1115457302935901</v>
      </c>
      <c r="Q73" s="77">
        <f t="shared" si="18"/>
        <v>39.537085137085136</v>
      </c>
      <c r="R73" s="34">
        <f t="shared" si="19"/>
        <v>14</v>
      </c>
      <c r="S73" s="175">
        <v>0</v>
      </c>
      <c r="T73" s="176">
        <v>0</v>
      </c>
      <c r="U73" s="176">
        <v>1</v>
      </c>
      <c r="V73" s="176">
        <v>0</v>
      </c>
      <c r="W73" s="176">
        <v>1</v>
      </c>
      <c r="X73" s="177">
        <v>2</v>
      </c>
      <c r="Y73" s="175">
        <v>3</v>
      </c>
      <c r="Z73" s="176">
        <v>2</v>
      </c>
      <c r="AA73" s="176">
        <v>2</v>
      </c>
      <c r="AB73" s="176">
        <v>1</v>
      </c>
      <c r="AC73" s="177">
        <v>0</v>
      </c>
      <c r="AD73" s="175">
        <v>1</v>
      </c>
      <c r="AE73" s="176">
        <v>1</v>
      </c>
      <c r="AF73" s="176">
        <v>0</v>
      </c>
      <c r="AG73" s="176">
        <v>0</v>
      </c>
      <c r="AH73" s="176">
        <v>0</v>
      </c>
      <c r="AI73" s="177">
        <v>0</v>
      </c>
      <c r="AJ73" s="325" t="s">
        <v>152</v>
      </c>
    </row>
    <row r="74" spans="2:36" customFormat="1">
      <c r="B74" s="88">
        <f t="shared" si="15"/>
        <v>53</v>
      </c>
      <c r="C74" s="90" t="s">
        <v>1140</v>
      </c>
      <c r="D74" s="75" t="s">
        <v>450</v>
      </c>
      <c r="E74" s="82" t="s">
        <v>912</v>
      </c>
      <c r="F74" s="31" t="s">
        <v>1211</v>
      </c>
      <c r="G74" s="33" t="s">
        <v>1238</v>
      </c>
      <c r="H74" s="32" t="s">
        <v>1265</v>
      </c>
      <c r="I74" s="84" t="s">
        <v>41</v>
      </c>
      <c r="J74" s="92">
        <f t="shared" si="16"/>
        <v>6076.4530596520844</v>
      </c>
      <c r="K74" s="94">
        <v>7.3571428571428568</v>
      </c>
      <c r="L74" s="76">
        <v>1.7959183673469388</v>
      </c>
      <c r="M74" s="76">
        <v>2.1326530612244898</v>
      </c>
      <c r="N74" s="76">
        <v>1.8673469387755102</v>
      </c>
      <c r="O74" s="86">
        <v>1.5612244897959184</v>
      </c>
      <c r="P74" s="96">
        <f t="shared" si="17"/>
        <v>1.0805077566390751</v>
      </c>
      <c r="Q74" s="77">
        <f t="shared" si="18"/>
        <v>210.44133644133646</v>
      </c>
      <c r="R74" s="34">
        <f t="shared" si="19"/>
        <v>98</v>
      </c>
      <c r="S74" s="175">
        <v>0</v>
      </c>
      <c r="T74" s="176">
        <v>0</v>
      </c>
      <c r="U74" s="176">
        <v>1</v>
      </c>
      <c r="V74" s="176">
        <v>1</v>
      </c>
      <c r="W74" s="176">
        <v>6</v>
      </c>
      <c r="X74" s="177">
        <v>6</v>
      </c>
      <c r="Y74" s="175">
        <v>11</v>
      </c>
      <c r="Z74" s="176">
        <v>12</v>
      </c>
      <c r="AA74" s="176">
        <v>14</v>
      </c>
      <c r="AB74" s="176">
        <v>11</v>
      </c>
      <c r="AC74" s="177">
        <v>10</v>
      </c>
      <c r="AD74" s="175">
        <v>9</v>
      </c>
      <c r="AE74" s="176">
        <v>7</v>
      </c>
      <c r="AF74" s="176">
        <v>2</v>
      </c>
      <c r="AG74" s="176">
        <v>4</v>
      </c>
      <c r="AH74" s="176">
        <v>2</v>
      </c>
      <c r="AI74" s="177">
        <v>2</v>
      </c>
      <c r="AJ74" s="325"/>
    </row>
    <row r="75" spans="2:36" customFormat="1">
      <c r="B75" s="88">
        <f t="shared" si="15"/>
        <v>54</v>
      </c>
      <c r="C75" s="90" t="s">
        <v>165</v>
      </c>
      <c r="D75" s="75" t="s">
        <v>175</v>
      </c>
      <c r="E75" s="82" t="s">
        <v>1126</v>
      </c>
      <c r="F75" s="31" t="s">
        <v>1199</v>
      </c>
      <c r="G75" s="33" t="s">
        <v>157</v>
      </c>
      <c r="H75" s="32" t="s">
        <v>1200</v>
      </c>
      <c r="I75" s="84" t="s">
        <v>41</v>
      </c>
      <c r="J75" s="92">
        <f t="shared" si="16"/>
        <v>6070.5655002596586</v>
      </c>
      <c r="K75" s="94">
        <v>8.4583333333333339</v>
      </c>
      <c r="L75" s="76">
        <v>2.625</v>
      </c>
      <c r="M75" s="76">
        <v>1.875</v>
      </c>
      <c r="N75" s="76">
        <v>2.1666666666666665</v>
      </c>
      <c r="O75" s="86">
        <v>1.7916666666666667</v>
      </c>
      <c r="P75" s="96">
        <f t="shared" si="17"/>
        <v>1.1319643489326936</v>
      </c>
      <c r="Q75" s="77">
        <f t="shared" si="18"/>
        <v>65.028171828171821</v>
      </c>
      <c r="R75" s="34">
        <f t="shared" si="19"/>
        <v>24</v>
      </c>
      <c r="S75" s="175">
        <v>0</v>
      </c>
      <c r="T75" s="176">
        <v>1</v>
      </c>
      <c r="U75" s="176">
        <v>0</v>
      </c>
      <c r="V75" s="176">
        <v>1</v>
      </c>
      <c r="W75" s="176">
        <v>1</v>
      </c>
      <c r="X75" s="177">
        <v>2</v>
      </c>
      <c r="Y75" s="175">
        <v>3</v>
      </c>
      <c r="Z75" s="176">
        <v>4</v>
      </c>
      <c r="AA75" s="176">
        <v>3</v>
      </c>
      <c r="AB75" s="176">
        <v>3</v>
      </c>
      <c r="AC75" s="177">
        <v>3</v>
      </c>
      <c r="AD75" s="175">
        <v>1</v>
      </c>
      <c r="AE75" s="176">
        <v>1</v>
      </c>
      <c r="AF75" s="176">
        <v>1</v>
      </c>
      <c r="AG75" s="176">
        <v>0</v>
      </c>
      <c r="AH75" s="176">
        <v>0</v>
      </c>
      <c r="AI75" s="177">
        <v>0</v>
      </c>
      <c r="AJ75" s="325"/>
    </row>
    <row r="76" spans="2:36" customFormat="1">
      <c r="B76" s="88">
        <f t="shared" si="15"/>
        <v>55</v>
      </c>
      <c r="C76" s="90" t="s">
        <v>52</v>
      </c>
      <c r="D76" s="75" t="s">
        <v>1171</v>
      </c>
      <c r="E76" s="82" t="s">
        <v>1126</v>
      </c>
      <c r="F76" s="31" t="s">
        <v>1199</v>
      </c>
      <c r="G76" s="33" t="s">
        <v>19</v>
      </c>
      <c r="H76" s="32" t="s">
        <v>1247</v>
      </c>
      <c r="I76" s="84" t="s">
        <v>40</v>
      </c>
      <c r="J76" s="92">
        <f t="shared" si="16"/>
        <v>6023.3259377064333</v>
      </c>
      <c r="K76" s="94">
        <v>9.0952380952380949</v>
      </c>
      <c r="L76" s="76">
        <v>2.2857142857142856</v>
      </c>
      <c r="M76" s="76">
        <v>2.7619047619047619</v>
      </c>
      <c r="N76" s="76">
        <v>1.8095238095238095</v>
      </c>
      <c r="O76" s="86">
        <v>2.2380952380952381</v>
      </c>
      <c r="P76" s="96">
        <f t="shared" si="17"/>
        <v>1.0742618467091996</v>
      </c>
      <c r="Q76" s="77">
        <f t="shared" si="18"/>
        <v>55.105339105339112</v>
      </c>
      <c r="R76" s="34">
        <f t="shared" si="19"/>
        <v>21</v>
      </c>
      <c r="S76" s="175">
        <v>0</v>
      </c>
      <c r="T76" s="176">
        <v>0</v>
      </c>
      <c r="U76" s="176">
        <v>0</v>
      </c>
      <c r="V76" s="176">
        <v>1</v>
      </c>
      <c r="W76" s="176">
        <v>3</v>
      </c>
      <c r="X76" s="177">
        <v>2</v>
      </c>
      <c r="Y76" s="175">
        <v>3</v>
      </c>
      <c r="Z76" s="176">
        <v>5</v>
      </c>
      <c r="AA76" s="176">
        <v>2</v>
      </c>
      <c r="AB76" s="176">
        <v>2</v>
      </c>
      <c r="AC76" s="177">
        <v>1</v>
      </c>
      <c r="AD76" s="175">
        <v>1</v>
      </c>
      <c r="AE76" s="176">
        <v>1</v>
      </c>
      <c r="AF76" s="176">
        <v>0</v>
      </c>
      <c r="AG76" s="176">
        <v>0</v>
      </c>
      <c r="AH76" s="176">
        <v>0</v>
      </c>
      <c r="AI76" s="177">
        <v>0</v>
      </c>
      <c r="AJ76" s="325"/>
    </row>
    <row r="77" spans="2:36" customFormat="1">
      <c r="B77" s="88">
        <f t="shared" si="15"/>
        <v>56</v>
      </c>
      <c r="C77" s="90" t="s">
        <v>611</v>
      </c>
      <c r="D77" s="75" t="s">
        <v>1158</v>
      </c>
      <c r="E77" s="82" t="s">
        <v>1126</v>
      </c>
      <c r="F77" s="31" t="s">
        <v>1199</v>
      </c>
      <c r="G77" s="33" t="s">
        <v>146</v>
      </c>
      <c r="H77" s="32" t="s">
        <v>1266</v>
      </c>
      <c r="I77" s="84" t="s">
        <v>40</v>
      </c>
      <c r="J77" s="92">
        <f t="shared" si="16"/>
        <v>6014.7583598069959</v>
      </c>
      <c r="K77" s="94">
        <v>9.75</v>
      </c>
      <c r="L77" s="76">
        <v>1.75</v>
      </c>
      <c r="M77" s="76">
        <v>3.1666666666666665</v>
      </c>
      <c r="N77" s="76">
        <v>2.3333333333333335</v>
      </c>
      <c r="O77" s="86">
        <v>2.5</v>
      </c>
      <c r="P77" s="96">
        <f t="shared" si="17"/>
        <v>1.0515411098662313</v>
      </c>
      <c r="Q77" s="77">
        <f t="shared" si="18"/>
        <v>32.342857142857142</v>
      </c>
      <c r="R77" s="34">
        <f t="shared" si="19"/>
        <v>12</v>
      </c>
      <c r="S77" s="175">
        <v>0</v>
      </c>
      <c r="T77" s="176">
        <v>0</v>
      </c>
      <c r="U77" s="176">
        <v>0</v>
      </c>
      <c r="V77" s="176">
        <v>0</v>
      </c>
      <c r="W77" s="176">
        <v>2</v>
      </c>
      <c r="X77" s="177">
        <v>1</v>
      </c>
      <c r="Y77" s="175">
        <v>3</v>
      </c>
      <c r="Z77" s="176">
        <v>4</v>
      </c>
      <c r="AA77" s="176">
        <v>2</v>
      </c>
      <c r="AB77" s="176">
        <v>0</v>
      </c>
      <c r="AC77" s="177">
        <v>0</v>
      </c>
      <c r="AD77" s="175">
        <v>0</v>
      </c>
      <c r="AE77" s="176">
        <v>0</v>
      </c>
      <c r="AF77" s="176">
        <v>0</v>
      </c>
      <c r="AG77" s="176">
        <v>0</v>
      </c>
      <c r="AH77" s="176">
        <v>0</v>
      </c>
      <c r="AI77" s="177">
        <v>0</v>
      </c>
      <c r="AJ77" s="325"/>
    </row>
    <row r="78" spans="2:36" customFormat="1">
      <c r="B78" s="88">
        <f t="shared" si="15"/>
        <v>57</v>
      </c>
      <c r="C78" s="90" t="s">
        <v>54</v>
      </c>
      <c r="D78" s="75" t="s">
        <v>1161</v>
      </c>
      <c r="E78" s="82" t="s">
        <v>1203</v>
      </c>
      <c r="F78" s="31" t="s">
        <v>1199</v>
      </c>
      <c r="G78" s="33" t="s">
        <v>55</v>
      </c>
      <c r="H78" s="32" t="s">
        <v>1268</v>
      </c>
      <c r="I78" s="84">
        <v>10</v>
      </c>
      <c r="J78" s="92">
        <f t="shared" si="16"/>
        <v>5918.8560801240192</v>
      </c>
      <c r="K78" s="94">
        <v>5.9941520467836256</v>
      </c>
      <c r="L78" s="76">
        <v>1.7192982456140351</v>
      </c>
      <c r="M78" s="76">
        <v>1.4502923976608186</v>
      </c>
      <c r="N78" s="76">
        <v>1.304093567251462</v>
      </c>
      <c r="O78" s="86">
        <v>1.5204678362573099</v>
      </c>
      <c r="P78" s="96">
        <f t="shared" si="17"/>
        <v>1.1083829462496912</v>
      </c>
      <c r="Q78" s="77">
        <f t="shared" si="18"/>
        <v>314.80639360639361</v>
      </c>
      <c r="R78" s="34">
        <f t="shared" si="19"/>
        <v>171</v>
      </c>
      <c r="S78" s="175">
        <v>0</v>
      </c>
      <c r="T78" s="176">
        <v>0</v>
      </c>
      <c r="U78" s="176">
        <v>1</v>
      </c>
      <c r="V78" s="176">
        <v>4</v>
      </c>
      <c r="W78" s="176">
        <v>4</v>
      </c>
      <c r="X78" s="177">
        <v>5</v>
      </c>
      <c r="Y78" s="175">
        <v>9</v>
      </c>
      <c r="Z78" s="176">
        <v>12</v>
      </c>
      <c r="AA78" s="176">
        <v>17</v>
      </c>
      <c r="AB78" s="176">
        <v>21</v>
      </c>
      <c r="AC78" s="177">
        <v>17</v>
      </c>
      <c r="AD78" s="175">
        <v>17</v>
      </c>
      <c r="AE78" s="176">
        <v>21</v>
      </c>
      <c r="AF78" s="176">
        <v>23</v>
      </c>
      <c r="AG78" s="176">
        <v>15</v>
      </c>
      <c r="AH78" s="176">
        <v>5</v>
      </c>
      <c r="AI78" s="177">
        <v>0</v>
      </c>
      <c r="AJ78" s="325"/>
    </row>
    <row r="79" spans="2:36" customFormat="1">
      <c r="B79" s="88">
        <f t="shared" si="15"/>
        <v>58</v>
      </c>
      <c r="C79" s="90" t="s">
        <v>1152</v>
      </c>
      <c r="D79" s="75" t="s">
        <v>175</v>
      </c>
      <c r="E79" s="82" t="s">
        <v>1203</v>
      </c>
      <c r="F79" s="31" t="s">
        <v>1199</v>
      </c>
      <c r="G79" s="33" t="s">
        <v>19</v>
      </c>
      <c r="H79" s="32" t="s">
        <v>1269</v>
      </c>
      <c r="I79" s="84">
        <v>25</v>
      </c>
      <c r="J79" s="92">
        <f t="shared" si="16"/>
        <v>5900.6011790799776</v>
      </c>
      <c r="K79" s="94">
        <v>5.7091836734693882</v>
      </c>
      <c r="L79" s="76">
        <v>1.1275510204081634</v>
      </c>
      <c r="M79" s="76">
        <v>1.653061224489796</v>
      </c>
      <c r="N79" s="76">
        <v>1.4744897959183674</v>
      </c>
      <c r="O79" s="86">
        <v>1.4540816326530612</v>
      </c>
      <c r="P79" s="96">
        <f t="shared" si="17"/>
        <v>1.1123647230263827</v>
      </c>
      <c r="Q79" s="77">
        <f t="shared" si="18"/>
        <v>346.15013875013875</v>
      </c>
      <c r="R79" s="34">
        <f t="shared" si="19"/>
        <v>196</v>
      </c>
      <c r="S79" s="175">
        <v>0</v>
      </c>
      <c r="T79" s="176">
        <v>0</v>
      </c>
      <c r="U79" s="176">
        <v>1</v>
      </c>
      <c r="V79" s="176">
        <v>2</v>
      </c>
      <c r="W79" s="176">
        <v>4</v>
      </c>
      <c r="X79" s="177">
        <v>5</v>
      </c>
      <c r="Y79" s="175">
        <v>10</v>
      </c>
      <c r="Z79" s="176">
        <v>18</v>
      </c>
      <c r="AA79" s="176">
        <v>19</v>
      </c>
      <c r="AB79" s="176">
        <v>19</v>
      </c>
      <c r="AC79" s="177">
        <v>20</v>
      </c>
      <c r="AD79" s="175">
        <v>27</v>
      </c>
      <c r="AE79" s="176">
        <v>21</v>
      </c>
      <c r="AF79" s="176">
        <v>15</v>
      </c>
      <c r="AG79" s="176">
        <v>17</v>
      </c>
      <c r="AH79" s="176">
        <v>11</v>
      </c>
      <c r="AI79" s="177">
        <v>7</v>
      </c>
      <c r="AJ79" s="325"/>
    </row>
    <row r="80" spans="2:36" customFormat="1">
      <c r="B80" s="88">
        <f t="shared" si="15"/>
        <v>59</v>
      </c>
      <c r="C80" s="90" t="s">
        <v>905</v>
      </c>
      <c r="D80" s="75" t="s">
        <v>450</v>
      </c>
      <c r="E80" s="82" t="s">
        <v>912</v>
      </c>
      <c r="F80" s="31" t="s">
        <v>1216</v>
      </c>
      <c r="G80" s="33" t="s">
        <v>1238</v>
      </c>
      <c r="H80" s="32" t="s">
        <v>1270</v>
      </c>
      <c r="I80" s="84">
        <v>1</v>
      </c>
      <c r="J80" s="92">
        <f t="shared" si="16"/>
        <v>5898.6029139486491</v>
      </c>
      <c r="K80" s="94">
        <v>7.4888888888888889</v>
      </c>
      <c r="L80" s="76">
        <v>1.6444444444444444</v>
      </c>
      <c r="M80" s="76">
        <v>2.2444444444444445</v>
      </c>
      <c r="N80" s="76">
        <v>1.7333333333333334</v>
      </c>
      <c r="O80" s="86">
        <v>1.8666666666666667</v>
      </c>
      <c r="P80" s="96">
        <f t="shared" si="17"/>
        <v>1.140093538300434</v>
      </c>
      <c r="Q80" s="77">
        <f t="shared" si="18"/>
        <v>109.50926850926849</v>
      </c>
      <c r="R80" s="34">
        <f t="shared" si="19"/>
        <v>45</v>
      </c>
      <c r="S80" s="175">
        <v>0</v>
      </c>
      <c r="T80" s="176">
        <v>0</v>
      </c>
      <c r="U80" s="176">
        <v>2</v>
      </c>
      <c r="V80" s="176">
        <v>2</v>
      </c>
      <c r="W80" s="176">
        <v>2</v>
      </c>
      <c r="X80" s="177">
        <v>4</v>
      </c>
      <c r="Y80" s="175">
        <v>6</v>
      </c>
      <c r="Z80" s="176">
        <v>4</v>
      </c>
      <c r="AA80" s="176">
        <v>2</v>
      </c>
      <c r="AB80" s="176">
        <v>5</v>
      </c>
      <c r="AC80" s="177">
        <v>3</v>
      </c>
      <c r="AD80" s="175">
        <v>4</v>
      </c>
      <c r="AE80" s="176">
        <v>5</v>
      </c>
      <c r="AF80" s="176">
        <v>1</v>
      </c>
      <c r="AG80" s="176">
        <v>3</v>
      </c>
      <c r="AH80" s="176">
        <v>1</v>
      </c>
      <c r="AI80" s="177">
        <v>1</v>
      </c>
      <c r="AJ80" s="325"/>
    </row>
    <row r="81" spans="2:36" customFormat="1">
      <c r="B81" s="88">
        <f t="shared" si="15"/>
        <v>60</v>
      </c>
      <c r="C81" s="90" t="s">
        <v>28</v>
      </c>
      <c r="D81" s="75" t="s">
        <v>41</v>
      </c>
      <c r="E81" s="82" t="s">
        <v>1126</v>
      </c>
      <c r="F81" s="31" t="s">
        <v>171</v>
      </c>
      <c r="G81" s="33" t="s">
        <v>41</v>
      </c>
      <c r="H81" s="32" t="s">
        <v>1262</v>
      </c>
      <c r="I81" s="84" t="s">
        <v>40</v>
      </c>
      <c r="J81" s="92">
        <f t="shared" si="16"/>
        <v>5873.7272104388294</v>
      </c>
      <c r="K81" s="94">
        <v>8.7142857142857135</v>
      </c>
      <c r="L81" s="76">
        <v>1.7619047619047619</v>
      </c>
      <c r="M81" s="76">
        <v>2.5238095238095237</v>
      </c>
      <c r="N81" s="76">
        <v>1.9523809523809523</v>
      </c>
      <c r="O81" s="86">
        <v>2.4761904761904763</v>
      </c>
      <c r="P81" s="96">
        <f t="shared" si="17"/>
        <v>1.0871370982501058</v>
      </c>
      <c r="Q81" s="77">
        <f t="shared" si="18"/>
        <v>54.070418470418467</v>
      </c>
      <c r="R81" s="34">
        <f t="shared" si="19"/>
        <v>21</v>
      </c>
      <c r="S81" s="175">
        <v>0</v>
      </c>
      <c r="T81" s="176">
        <v>0</v>
      </c>
      <c r="U81" s="176">
        <v>0</v>
      </c>
      <c r="V81" s="176">
        <v>2</v>
      </c>
      <c r="W81" s="176">
        <v>2</v>
      </c>
      <c r="X81" s="177">
        <v>2</v>
      </c>
      <c r="Y81" s="175">
        <v>2</v>
      </c>
      <c r="Z81" s="176">
        <v>2</v>
      </c>
      <c r="AA81" s="176">
        <v>3</v>
      </c>
      <c r="AB81" s="176">
        <v>4</v>
      </c>
      <c r="AC81" s="177">
        <v>2</v>
      </c>
      <c r="AD81" s="175">
        <v>1</v>
      </c>
      <c r="AE81" s="176">
        <v>1</v>
      </c>
      <c r="AF81" s="176">
        <v>0</v>
      </c>
      <c r="AG81" s="176">
        <v>0</v>
      </c>
      <c r="AH81" s="176">
        <v>0</v>
      </c>
      <c r="AI81" s="177">
        <v>0</v>
      </c>
      <c r="AJ81" s="325"/>
    </row>
    <row r="82" spans="2:36" customFormat="1">
      <c r="B82" s="87">
        <f t="shared" si="15"/>
        <v>61</v>
      </c>
      <c r="C82" s="89" t="s">
        <v>626</v>
      </c>
      <c r="D82" s="78" t="s">
        <v>175</v>
      </c>
      <c r="E82" s="81" t="s">
        <v>1126</v>
      </c>
      <c r="F82" s="52" t="s">
        <v>1216</v>
      </c>
      <c r="G82" s="54" t="s">
        <v>22</v>
      </c>
      <c r="H82" s="53" t="s">
        <v>1271</v>
      </c>
      <c r="I82" s="83" t="s">
        <v>40</v>
      </c>
      <c r="J82" s="91">
        <f t="shared" si="16"/>
        <v>5808.3650020236846</v>
      </c>
      <c r="K82" s="93">
        <v>8.625</v>
      </c>
      <c r="L82" s="79">
        <v>1.6666666666666667</v>
      </c>
      <c r="M82" s="79">
        <v>2.2083333333333335</v>
      </c>
      <c r="N82" s="79">
        <v>2.6666666666666665</v>
      </c>
      <c r="O82" s="85">
        <v>2.0833333333333335</v>
      </c>
      <c r="P82" s="95">
        <f t="shared" si="17"/>
        <v>1.0745412102892224</v>
      </c>
      <c r="Q82" s="80">
        <f t="shared" si="18"/>
        <v>59.752558552558547</v>
      </c>
      <c r="R82" s="55">
        <f t="shared" si="19"/>
        <v>24</v>
      </c>
      <c r="S82" s="173">
        <v>0</v>
      </c>
      <c r="T82" s="174">
        <v>0</v>
      </c>
      <c r="U82" s="174">
        <v>0</v>
      </c>
      <c r="V82" s="174">
        <v>1</v>
      </c>
      <c r="W82" s="174">
        <v>3</v>
      </c>
      <c r="X82" s="344">
        <v>2</v>
      </c>
      <c r="Y82" s="173">
        <v>4</v>
      </c>
      <c r="Z82" s="174">
        <v>3</v>
      </c>
      <c r="AA82" s="174">
        <v>3</v>
      </c>
      <c r="AB82" s="174">
        <v>2</v>
      </c>
      <c r="AC82" s="344">
        <v>3</v>
      </c>
      <c r="AD82" s="173">
        <v>2</v>
      </c>
      <c r="AE82" s="174">
        <v>0</v>
      </c>
      <c r="AF82" s="174">
        <v>1</v>
      </c>
      <c r="AG82" s="174">
        <v>0</v>
      </c>
      <c r="AH82" s="174">
        <v>0</v>
      </c>
      <c r="AI82" s="272">
        <v>0</v>
      </c>
      <c r="AJ82" s="325" t="s">
        <v>1499</v>
      </c>
    </row>
    <row r="83" spans="2:36" customFormat="1">
      <c r="B83" s="88">
        <f t="shared" si="15"/>
        <v>62</v>
      </c>
      <c r="C83" s="90" t="s">
        <v>49</v>
      </c>
      <c r="D83" s="75" t="s">
        <v>175</v>
      </c>
      <c r="E83" s="82" t="s">
        <v>1126</v>
      </c>
      <c r="F83" s="31" t="s">
        <v>1199</v>
      </c>
      <c r="G83" s="33" t="s">
        <v>157</v>
      </c>
      <c r="H83" s="32" t="s">
        <v>1251</v>
      </c>
      <c r="I83" s="84">
        <v>3</v>
      </c>
      <c r="J83" s="92">
        <f t="shared" si="16"/>
        <v>5765.0054228608215</v>
      </c>
      <c r="K83" s="94">
        <v>8.2413793103448274</v>
      </c>
      <c r="L83" s="76">
        <v>1.9655172413793103</v>
      </c>
      <c r="M83" s="76">
        <v>2.2758620689655173</v>
      </c>
      <c r="N83" s="76">
        <v>2</v>
      </c>
      <c r="O83" s="86">
        <v>2</v>
      </c>
      <c r="P83" s="96">
        <f t="shared" si="17"/>
        <v>1.0884519673123363</v>
      </c>
      <c r="Q83" s="77">
        <f t="shared" si="18"/>
        <v>70.787479187479192</v>
      </c>
      <c r="R83" s="34">
        <f t="shared" si="19"/>
        <v>29</v>
      </c>
      <c r="S83" s="175">
        <v>0</v>
      </c>
      <c r="T83" s="176">
        <v>0</v>
      </c>
      <c r="U83" s="176">
        <v>1</v>
      </c>
      <c r="V83" s="176">
        <v>1</v>
      </c>
      <c r="W83" s="176">
        <v>1</v>
      </c>
      <c r="X83" s="177">
        <v>2</v>
      </c>
      <c r="Y83" s="175">
        <v>3</v>
      </c>
      <c r="Z83" s="176">
        <v>6</v>
      </c>
      <c r="AA83" s="176">
        <v>5</v>
      </c>
      <c r="AB83" s="176">
        <v>3</v>
      </c>
      <c r="AC83" s="177">
        <v>2</v>
      </c>
      <c r="AD83" s="175">
        <v>2</v>
      </c>
      <c r="AE83" s="176">
        <v>2</v>
      </c>
      <c r="AF83" s="176">
        <v>1</v>
      </c>
      <c r="AG83" s="176">
        <v>0</v>
      </c>
      <c r="AH83" s="176">
        <v>0</v>
      </c>
      <c r="AI83" s="177">
        <v>0</v>
      </c>
      <c r="AJ83" s="325"/>
    </row>
    <row r="84" spans="2:36" customFormat="1">
      <c r="B84" s="88">
        <f t="shared" si="15"/>
        <v>63</v>
      </c>
      <c r="C84" s="90" t="s">
        <v>610</v>
      </c>
      <c r="D84" s="75" t="s">
        <v>1162</v>
      </c>
      <c r="E84" s="82" t="s">
        <v>912</v>
      </c>
      <c r="F84" s="31" t="s">
        <v>1216</v>
      </c>
      <c r="G84" s="33" t="s">
        <v>1272</v>
      </c>
      <c r="H84" s="32" t="s">
        <v>1235</v>
      </c>
      <c r="I84" s="84">
        <v>12</v>
      </c>
      <c r="J84" s="92">
        <f t="shared" si="16"/>
        <v>5737.2267885499059</v>
      </c>
      <c r="K84" s="94">
        <v>8.35</v>
      </c>
      <c r="L84" s="76">
        <v>1.8</v>
      </c>
      <c r="M84" s="76">
        <v>2.5499999999999998</v>
      </c>
      <c r="N84" s="76">
        <v>2</v>
      </c>
      <c r="O84" s="86">
        <v>2</v>
      </c>
      <c r="P84" s="96">
        <f t="shared" si="17"/>
        <v>1.1055352839798611</v>
      </c>
      <c r="Q84" s="77">
        <f t="shared" si="18"/>
        <v>51.027195027195035</v>
      </c>
      <c r="R84" s="34">
        <f t="shared" si="19"/>
        <v>20</v>
      </c>
      <c r="S84" s="175">
        <v>0</v>
      </c>
      <c r="T84" s="176">
        <v>0</v>
      </c>
      <c r="U84" s="176">
        <v>0</v>
      </c>
      <c r="V84" s="176">
        <v>2</v>
      </c>
      <c r="W84" s="176">
        <v>1</v>
      </c>
      <c r="X84" s="177">
        <v>4</v>
      </c>
      <c r="Y84" s="175">
        <v>1</v>
      </c>
      <c r="Z84" s="176">
        <v>3</v>
      </c>
      <c r="AA84" s="176">
        <v>2</v>
      </c>
      <c r="AB84" s="176">
        <v>1</v>
      </c>
      <c r="AC84" s="177">
        <v>2</v>
      </c>
      <c r="AD84" s="175">
        <v>1</v>
      </c>
      <c r="AE84" s="176">
        <v>0</v>
      </c>
      <c r="AF84" s="176">
        <v>2</v>
      </c>
      <c r="AG84" s="176">
        <v>1</v>
      </c>
      <c r="AH84" s="176">
        <v>0</v>
      </c>
      <c r="AI84" s="177">
        <v>0</v>
      </c>
      <c r="AJ84" s="325"/>
    </row>
    <row r="85" spans="2:36" customFormat="1">
      <c r="B85" s="88">
        <f t="shared" si="15"/>
        <v>64</v>
      </c>
      <c r="C85" s="90" t="s">
        <v>21</v>
      </c>
      <c r="D85" s="75" t="s">
        <v>1172</v>
      </c>
      <c r="E85" s="82" t="s">
        <v>1203</v>
      </c>
      <c r="F85" s="31" t="s">
        <v>1211</v>
      </c>
      <c r="G85" s="33" t="s">
        <v>19</v>
      </c>
      <c r="H85" s="32" t="s">
        <v>1273</v>
      </c>
      <c r="I85" s="84">
        <v>32</v>
      </c>
      <c r="J85" s="92">
        <f t="shared" si="16"/>
        <v>5694.1154618555147</v>
      </c>
      <c r="K85" s="94">
        <v>7.0166666666666666</v>
      </c>
      <c r="L85" s="76">
        <v>1.8</v>
      </c>
      <c r="M85" s="76">
        <v>1.85</v>
      </c>
      <c r="N85" s="76">
        <v>1.8</v>
      </c>
      <c r="O85" s="86">
        <v>1.5666666666666667</v>
      </c>
      <c r="P85" s="96">
        <f t="shared" si="17"/>
        <v>1.1235538275782964</v>
      </c>
      <c r="Q85" s="77">
        <f t="shared" si="18"/>
        <v>132.86477966477966</v>
      </c>
      <c r="R85" s="34">
        <f t="shared" si="19"/>
        <v>60</v>
      </c>
      <c r="S85" s="175">
        <v>1</v>
      </c>
      <c r="T85" s="176">
        <v>0</v>
      </c>
      <c r="U85" s="176">
        <v>1</v>
      </c>
      <c r="V85" s="176">
        <v>0</v>
      </c>
      <c r="W85" s="176">
        <v>1</v>
      </c>
      <c r="X85" s="177">
        <v>2</v>
      </c>
      <c r="Y85" s="175">
        <v>6</v>
      </c>
      <c r="Z85" s="176">
        <v>8</v>
      </c>
      <c r="AA85" s="176">
        <v>7</v>
      </c>
      <c r="AB85" s="176">
        <v>5</v>
      </c>
      <c r="AC85" s="177">
        <v>9</v>
      </c>
      <c r="AD85" s="175">
        <v>9</v>
      </c>
      <c r="AE85" s="176">
        <v>5</v>
      </c>
      <c r="AF85" s="176">
        <v>4</v>
      </c>
      <c r="AG85" s="176">
        <v>1</v>
      </c>
      <c r="AH85" s="176">
        <v>1</v>
      </c>
      <c r="AI85" s="177">
        <v>0</v>
      </c>
      <c r="AJ85" s="325"/>
    </row>
    <row r="86" spans="2:36" customFormat="1">
      <c r="B86" s="88">
        <f t="shared" ref="B86:B117" si="20">B85+1</f>
        <v>65</v>
      </c>
      <c r="C86" s="90" t="s">
        <v>909</v>
      </c>
      <c r="D86" s="75" t="s">
        <v>175</v>
      </c>
      <c r="E86" s="82" t="s">
        <v>1126</v>
      </c>
      <c r="F86" s="31" t="s">
        <v>1199</v>
      </c>
      <c r="G86" s="33" t="s">
        <v>151</v>
      </c>
      <c r="H86" s="32" t="s">
        <v>1274</v>
      </c>
      <c r="I86" s="84" t="s">
        <v>40</v>
      </c>
      <c r="J86" s="92">
        <f t="shared" ref="J86:J117" si="21">(K86*4 + SQRT(Q86) ) * P86 * 128</f>
        <v>5693.7823365523736</v>
      </c>
      <c r="K86" s="94">
        <v>8.6842105263157894</v>
      </c>
      <c r="L86" s="76">
        <v>2.0526315789473686</v>
      </c>
      <c r="M86" s="76">
        <v>2.736842105263158</v>
      </c>
      <c r="N86" s="76">
        <v>2.1052631578947367</v>
      </c>
      <c r="O86" s="86">
        <v>1.7894736842105263</v>
      </c>
      <c r="P86" s="96">
        <f t="shared" ref="P86:P117" si="22">(SQRT(Q86/R86/K86))*2</f>
        <v>1.0691954806798654</v>
      </c>
      <c r="Q86" s="77">
        <f t="shared" ref="Q86:Q117" si="23">S86*16 + T86*12 + U86*16/2 + V86*16/3+  W86*16/4 + X86*16/5 + Y86*16/6 + Z86*16/7 + AA86*16/8 + AB86* 16/9 + AC86*16/10 + AD86*16/11 + AE86*16/12 + AF86*16/13 + AG86*16/14 + AH86*16/15 + AI86*16/16</f>
        <v>47.156132756132749</v>
      </c>
      <c r="R86" s="34">
        <f t="shared" ref="R86:R117" si="24">SUM(S86:AI86)</f>
        <v>19</v>
      </c>
      <c r="S86" s="175">
        <v>0</v>
      </c>
      <c r="T86" s="176">
        <v>0</v>
      </c>
      <c r="U86" s="176">
        <v>0</v>
      </c>
      <c r="V86" s="176">
        <v>1</v>
      </c>
      <c r="W86" s="176">
        <v>1</v>
      </c>
      <c r="X86" s="177">
        <v>3</v>
      </c>
      <c r="Y86" s="175">
        <v>3</v>
      </c>
      <c r="Z86" s="176">
        <v>3</v>
      </c>
      <c r="AA86" s="176">
        <v>2</v>
      </c>
      <c r="AB86" s="176">
        <v>1</v>
      </c>
      <c r="AC86" s="177">
        <v>3</v>
      </c>
      <c r="AD86" s="175">
        <v>1</v>
      </c>
      <c r="AE86" s="176">
        <v>1</v>
      </c>
      <c r="AF86" s="176">
        <v>0</v>
      </c>
      <c r="AG86" s="176">
        <v>0</v>
      </c>
      <c r="AH86" s="176">
        <v>0</v>
      </c>
      <c r="AI86" s="177">
        <v>0</v>
      </c>
      <c r="AJ86" s="325"/>
    </row>
    <row r="87" spans="2:36" customFormat="1">
      <c r="B87" s="88">
        <f t="shared" si="20"/>
        <v>66</v>
      </c>
      <c r="C87" s="90" t="s">
        <v>1125</v>
      </c>
      <c r="D87" s="75" t="s">
        <v>1171</v>
      </c>
      <c r="E87" s="82" t="s">
        <v>912</v>
      </c>
      <c r="F87" s="31" t="s">
        <v>1224</v>
      </c>
      <c r="G87" s="33" t="s">
        <v>20</v>
      </c>
      <c r="H87" s="32" t="s">
        <v>1275</v>
      </c>
      <c r="I87" s="84" t="s">
        <v>40</v>
      </c>
      <c r="J87" s="92">
        <f t="shared" si="21"/>
        <v>5683.5750348955553</v>
      </c>
      <c r="K87" s="94">
        <v>8</v>
      </c>
      <c r="L87" s="76">
        <v>2.693877551020408</v>
      </c>
      <c r="M87" s="76">
        <v>1.9591836734693877</v>
      </c>
      <c r="N87" s="76">
        <v>1.6122448979591837</v>
      </c>
      <c r="O87" s="86">
        <v>1.7346938775510203</v>
      </c>
      <c r="P87" s="96">
        <f t="shared" si="22"/>
        <v>1.0478914670174366</v>
      </c>
      <c r="Q87" s="77">
        <f t="shared" si="23"/>
        <v>107.61149961149961</v>
      </c>
      <c r="R87" s="34">
        <f t="shared" si="24"/>
        <v>49</v>
      </c>
      <c r="S87" s="175">
        <v>0</v>
      </c>
      <c r="T87" s="176">
        <v>0</v>
      </c>
      <c r="U87" s="176">
        <v>0</v>
      </c>
      <c r="V87" s="176">
        <v>0</v>
      </c>
      <c r="W87" s="176">
        <v>3</v>
      </c>
      <c r="X87" s="177">
        <v>5</v>
      </c>
      <c r="Y87" s="175">
        <v>6</v>
      </c>
      <c r="Z87" s="176">
        <v>7</v>
      </c>
      <c r="AA87" s="176">
        <v>8</v>
      </c>
      <c r="AB87" s="176">
        <v>8</v>
      </c>
      <c r="AC87" s="177">
        <v>5</v>
      </c>
      <c r="AD87" s="175">
        <v>3</v>
      </c>
      <c r="AE87" s="176">
        <v>1</v>
      </c>
      <c r="AF87" s="176">
        <v>3</v>
      </c>
      <c r="AG87" s="176">
        <v>0</v>
      </c>
      <c r="AH87" s="176">
        <v>0</v>
      </c>
      <c r="AI87" s="177">
        <v>0</v>
      </c>
      <c r="AJ87" s="325"/>
    </row>
    <row r="88" spans="2:36" customFormat="1">
      <c r="B88" s="88">
        <f t="shared" si="20"/>
        <v>67</v>
      </c>
      <c r="C88" s="90" t="s">
        <v>1133</v>
      </c>
      <c r="D88" s="75" t="s">
        <v>454</v>
      </c>
      <c r="E88" s="82" t="s">
        <v>1203</v>
      </c>
      <c r="F88" s="31" t="s">
        <v>1211</v>
      </c>
      <c r="G88" s="33" t="s">
        <v>1221</v>
      </c>
      <c r="H88" s="32" t="s">
        <v>1273</v>
      </c>
      <c r="I88" s="84" t="s">
        <v>40</v>
      </c>
      <c r="J88" s="92">
        <f t="shared" si="21"/>
        <v>5668.8299799347669</v>
      </c>
      <c r="K88" s="94">
        <v>6.8153846153846152</v>
      </c>
      <c r="L88" s="76">
        <v>2.4307692307692306</v>
      </c>
      <c r="M88" s="76">
        <v>1.4307692307692308</v>
      </c>
      <c r="N88" s="76">
        <v>1.4</v>
      </c>
      <c r="O88" s="86">
        <v>1.5538461538461539</v>
      </c>
      <c r="P88" s="96">
        <f t="shared" si="22"/>
        <v>1.1308692245430954</v>
      </c>
      <c r="Q88" s="77">
        <f t="shared" si="23"/>
        <v>141.63432123432125</v>
      </c>
      <c r="R88" s="34">
        <f t="shared" si="24"/>
        <v>65</v>
      </c>
      <c r="S88" s="175">
        <v>0</v>
      </c>
      <c r="T88" s="176">
        <v>0</v>
      </c>
      <c r="U88" s="176">
        <v>2</v>
      </c>
      <c r="V88" s="176">
        <v>2</v>
      </c>
      <c r="W88" s="176">
        <v>3</v>
      </c>
      <c r="X88" s="177">
        <v>4</v>
      </c>
      <c r="Y88" s="175">
        <v>5</v>
      </c>
      <c r="Z88" s="176">
        <v>6</v>
      </c>
      <c r="AA88" s="176">
        <v>5</v>
      </c>
      <c r="AB88" s="176">
        <v>4</v>
      </c>
      <c r="AC88" s="177">
        <v>6</v>
      </c>
      <c r="AD88" s="175">
        <v>7</v>
      </c>
      <c r="AE88" s="176">
        <v>8</v>
      </c>
      <c r="AF88" s="176">
        <v>8</v>
      </c>
      <c r="AG88" s="176">
        <v>5</v>
      </c>
      <c r="AH88" s="176">
        <v>0</v>
      </c>
      <c r="AI88" s="177">
        <v>0</v>
      </c>
      <c r="AJ88" s="325"/>
    </row>
    <row r="89" spans="2:36" customFormat="1">
      <c r="B89" s="88">
        <f t="shared" si="20"/>
        <v>68</v>
      </c>
      <c r="C89" s="90" t="s">
        <v>641</v>
      </c>
      <c r="D89" s="75" t="s">
        <v>1174</v>
      </c>
      <c r="E89" s="82" t="s">
        <v>1203</v>
      </c>
      <c r="F89" s="31" t="s">
        <v>1211</v>
      </c>
      <c r="G89" s="33" t="s">
        <v>1278</v>
      </c>
      <c r="H89" s="32" t="s">
        <v>1277</v>
      </c>
      <c r="I89" s="84">
        <v>7</v>
      </c>
      <c r="J89" s="92">
        <f t="shared" si="21"/>
        <v>5584.2698593841988</v>
      </c>
      <c r="K89" s="94">
        <v>7.436619718309859</v>
      </c>
      <c r="L89" s="76">
        <v>2.8309859154929575</v>
      </c>
      <c r="M89" s="76">
        <v>1.3098591549295775</v>
      </c>
      <c r="N89" s="76">
        <v>2.295774647887324</v>
      </c>
      <c r="O89" s="86">
        <v>1</v>
      </c>
      <c r="P89" s="96">
        <f t="shared" si="22"/>
        <v>1.0449186314734755</v>
      </c>
      <c r="Q89" s="77">
        <f t="shared" si="23"/>
        <v>144.12485292485292</v>
      </c>
      <c r="R89" s="34">
        <f t="shared" si="24"/>
        <v>71</v>
      </c>
      <c r="S89" s="175">
        <v>0</v>
      </c>
      <c r="T89" s="176">
        <v>0</v>
      </c>
      <c r="U89" s="176">
        <v>0</v>
      </c>
      <c r="V89" s="176">
        <v>0</v>
      </c>
      <c r="W89" s="176">
        <v>2</v>
      </c>
      <c r="X89" s="177">
        <v>6</v>
      </c>
      <c r="Y89" s="175">
        <v>7</v>
      </c>
      <c r="Z89" s="176">
        <v>9</v>
      </c>
      <c r="AA89" s="176">
        <v>10</v>
      </c>
      <c r="AB89" s="176">
        <v>11</v>
      </c>
      <c r="AC89" s="177">
        <v>10</v>
      </c>
      <c r="AD89" s="175">
        <v>9</v>
      </c>
      <c r="AE89" s="176">
        <v>5</v>
      </c>
      <c r="AF89" s="176">
        <v>1</v>
      </c>
      <c r="AG89" s="176">
        <v>1</v>
      </c>
      <c r="AH89" s="176">
        <v>0</v>
      </c>
      <c r="AI89" s="177">
        <v>0</v>
      </c>
      <c r="AJ89" s="325"/>
    </row>
    <row r="90" spans="2:36" customFormat="1">
      <c r="B90" s="88">
        <f t="shared" si="20"/>
        <v>69</v>
      </c>
      <c r="C90" s="90" t="s">
        <v>1153</v>
      </c>
      <c r="D90" s="75" t="s">
        <v>175</v>
      </c>
      <c r="E90" s="82" t="s">
        <v>1126</v>
      </c>
      <c r="F90" s="31" t="s">
        <v>1216</v>
      </c>
      <c r="G90" s="33" t="s">
        <v>20</v>
      </c>
      <c r="H90" s="32" t="s">
        <v>1276</v>
      </c>
      <c r="I90" s="84" t="s">
        <v>40</v>
      </c>
      <c r="J90" s="92">
        <f t="shared" si="21"/>
        <v>5551.9259931364295</v>
      </c>
      <c r="K90" s="94">
        <v>9</v>
      </c>
      <c r="L90" s="76">
        <v>2.3846153846153846</v>
      </c>
      <c r="M90" s="76">
        <v>2.7692307692307692</v>
      </c>
      <c r="N90" s="76">
        <v>1.9230769230769231</v>
      </c>
      <c r="O90" s="86">
        <v>1.9230769230769231</v>
      </c>
      <c r="P90" s="96">
        <f t="shared" si="22"/>
        <v>1.0417938465299899</v>
      </c>
      <c r="Q90" s="77">
        <f t="shared" si="23"/>
        <v>31.746031746031747</v>
      </c>
      <c r="R90" s="34">
        <f t="shared" si="24"/>
        <v>13</v>
      </c>
      <c r="S90" s="175">
        <v>0</v>
      </c>
      <c r="T90" s="176">
        <v>0</v>
      </c>
      <c r="U90" s="176">
        <v>0</v>
      </c>
      <c r="V90" s="176">
        <v>0</v>
      </c>
      <c r="W90" s="176">
        <v>1</v>
      </c>
      <c r="X90" s="177">
        <v>2</v>
      </c>
      <c r="Y90" s="175">
        <v>2</v>
      </c>
      <c r="Z90" s="176">
        <v>3</v>
      </c>
      <c r="AA90" s="176">
        <v>2</v>
      </c>
      <c r="AB90" s="176">
        <v>2</v>
      </c>
      <c r="AC90" s="177">
        <v>1</v>
      </c>
      <c r="AD90" s="175">
        <v>0</v>
      </c>
      <c r="AE90" s="176">
        <v>0</v>
      </c>
      <c r="AF90" s="176">
        <v>0</v>
      </c>
      <c r="AG90" s="176">
        <v>0</v>
      </c>
      <c r="AH90" s="176">
        <v>0</v>
      </c>
      <c r="AI90" s="177">
        <v>0</v>
      </c>
      <c r="AJ90" s="325"/>
    </row>
    <row r="91" spans="2:36" customFormat="1">
      <c r="B91" s="88">
        <f t="shared" si="20"/>
        <v>70</v>
      </c>
      <c r="C91" s="90" t="s">
        <v>148</v>
      </c>
      <c r="D91" s="75" t="s">
        <v>41</v>
      </c>
      <c r="E91" s="82" t="s">
        <v>1126</v>
      </c>
      <c r="F91" s="31" t="s">
        <v>41</v>
      </c>
      <c r="G91" s="33" t="s">
        <v>119</v>
      </c>
      <c r="H91" s="32" t="s">
        <v>1279</v>
      </c>
      <c r="I91" s="84" t="s">
        <v>40</v>
      </c>
      <c r="J91" s="92">
        <f t="shared" si="21"/>
        <v>5433.51125303757</v>
      </c>
      <c r="K91" s="94">
        <v>7.5945945945945947</v>
      </c>
      <c r="L91" s="76">
        <v>1.8108108108108107</v>
      </c>
      <c r="M91" s="76">
        <v>1.4324324324324325</v>
      </c>
      <c r="N91" s="76">
        <v>2.7837837837837838</v>
      </c>
      <c r="O91" s="86">
        <v>1.5675675675675675</v>
      </c>
      <c r="P91" s="96">
        <f t="shared" si="22"/>
        <v>1.0772026796451315</v>
      </c>
      <c r="Q91" s="77">
        <f t="shared" si="23"/>
        <v>81.515684315684311</v>
      </c>
      <c r="R91" s="34">
        <f t="shared" si="24"/>
        <v>37</v>
      </c>
      <c r="S91" s="175">
        <v>0</v>
      </c>
      <c r="T91" s="176">
        <v>0</v>
      </c>
      <c r="U91" s="176">
        <v>0</v>
      </c>
      <c r="V91" s="176">
        <v>1</v>
      </c>
      <c r="W91" s="176">
        <v>2</v>
      </c>
      <c r="X91" s="177">
        <v>3</v>
      </c>
      <c r="Y91" s="175">
        <v>6</v>
      </c>
      <c r="Z91" s="176">
        <v>5</v>
      </c>
      <c r="AA91" s="176">
        <v>5</v>
      </c>
      <c r="AB91" s="176">
        <v>3</v>
      </c>
      <c r="AC91" s="177">
        <v>1</v>
      </c>
      <c r="AD91" s="175">
        <v>2</v>
      </c>
      <c r="AE91" s="176">
        <v>4</v>
      </c>
      <c r="AF91" s="176">
        <v>3</v>
      </c>
      <c r="AG91" s="176">
        <v>2</v>
      </c>
      <c r="AH91" s="176">
        <v>0</v>
      </c>
      <c r="AI91" s="177">
        <v>0</v>
      </c>
      <c r="AJ91" s="325"/>
    </row>
    <row r="92" spans="2:36" customFormat="1">
      <c r="B92" s="87">
        <f t="shared" si="20"/>
        <v>71</v>
      </c>
      <c r="C92" s="89" t="s">
        <v>1186</v>
      </c>
      <c r="D92" s="78" t="s">
        <v>175</v>
      </c>
      <c r="E92" s="81" t="s">
        <v>1126</v>
      </c>
      <c r="F92" s="52" t="s">
        <v>171</v>
      </c>
      <c r="G92" s="54" t="s">
        <v>1238</v>
      </c>
      <c r="H92" s="53" t="s">
        <v>1276</v>
      </c>
      <c r="I92" s="83" t="s">
        <v>40</v>
      </c>
      <c r="J92" s="91">
        <f t="shared" si="21"/>
        <v>5423.462102551166</v>
      </c>
      <c r="K92" s="93">
        <v>7.125</v>
      </c>
      <c r="L92" s="79">
        <v>1.5833333333333333</v>
      </c>
      <c r="M92" s="79">
        <v>2.2083333333333335</v>
      </c>
      <c r="N92" s="79">
        <v>1.8333333333333333</v>
      </c>
      <c r="O92" s="85">
        <v>1.5</v>
      </c>
      <c r="P92" s="95">
        <f t="shared" si="22"/>
        <v>1.1717222281541491</v>
      </c>
      <c r="Q92" s="80">
        <f t="shared" si="23"/>
        <v>58.692884892884898</v>
      </c>
      <c r="R92" s="55">
        <f t="shared" si="24"/>
        <v>24</v>
      </c>
      <c r="S92" s="173">
        <v>0</v>
      </c>
      <c r="T92" s="174">
        <v>1</v>
      </c>
      <c r="U92" s="174">
        <v>0</v>
      </c>
      <c r="V92" s="174">
        <v>0</v>
      </c>
      <c r="W92" s="174">
        <v>1</v>
      </c>
      <c r="X92" s="344">
        <v>4</v>
      </c>
      <c r="Y92" s="173">
        <v>1</v>
      </c>
      <c r="Z92" s="174">
        <v>3</v>
      </c>
      <c r="AA92" s="174">
        <v>2</v>
      </c>
      <c r="AB92" s="174">
        <v>2</v>
      </c>
      <c r="AC92" s="344">
        <v>1</v>
      </c>
      <c r="AD92" s="173">
        <v>1</v>
      </c>
      <c r="AE92" s="174">
        <v>3</v>
      </c>
      <c r="AF92" s="174">
        <v>3</v>
      </c>
      <c r="AG92" s="174">
        <v>0</v>
      </c>
      <c r="AH92" s="174">
        <v>1</v>
      </c>
      <c r="AI92" s="272">
        <v>1</v>
      </c>
      <c r="AJ92" s="325" t="s">
        <v>1499</v>
      </c>
    </row>
    <row r="93" spans="2:36" customFormat="1">
      <c r="B93" s="88">
        <f t="shared" si="20"/>
        <v>72</v>
      </c>
      <c r="C93" s="90" t="s">
        <v>944</v>
      </c>
      <c r="D93" s="75" t="s">
        <v>1280</v>
      </c>
      <c r="E93" s="82" t="s">
        <v>1203</v>
      </c>
      <c r="F93" s="31" t="s">
        <v>1199</v>
      </c>
      <c r="G93" s="33" t="s">
        <v>19</v>
      </c>
      <c r="H93" s="32" t="s">
        <v>1281</v>
      </c>
      <c r="I93" s="84">
        <v>60</v>
      </c>
      <c r="J93" s="92">
        <f t="shared" si="21"/>
        <v>5396.2138594291609</v>
      </c>
      <c r="K93" s="94">
        <v>6.796875</v>
      </c>
      <c r="L93" s="76">
        <v>1.9375</v>
      </c>
      <c r="M93" s="76">
        <v>1.859375</v>
      </c>
      <c r="N93" s="76">
        <v>1.359375</v>
      </c>
      <c r="O93" s="86">
        <v>1.640625</v>
      </c>
      <c r="P93" s="96">
        <f t="shared" si="22"/>
        <v>1.0926757348483898</v>
      </c>
      <c r="Q93" s="77">
        <f t="shared" si="23"/>
        <v>129.84100344100347</v>
      </c>
      <c r="R93" s="34">
        <f t="shared" si="24"/>
        <v>64</v>
      </c>
      <c r="S93" s="175">
        <v>0</v>
      </c>
      <c r="T93" s="176">
        <v>0</v>
      </c>
      <c r="U93" s="176">
        <v>0</v>
      </c>
      <c r="V93" s="176">
        <v>2</v>
      </c>
      <c r="W93" s="176">
        <v>3</v>
      </c>
      <c r="X93" s="177">
        <v>4</v>
      </c>
      <c r="Y93" s="175">
        <v>5</v>
      </c>
      <c r="Z93" s="176">
        <v>8</v>
      </c>
      <c r="AA93" s="176">
        <v>5</v>
      </c>
      <c r="AB93" s="176">
        <v>5</v>
      </c>
      <c r="AC93" s="177">
        <v>7</v>
      </c>
      <c r="AD93" s="175">
        <v>8</v>
      </c>
      <c r="AE93" s="176">
        <v>8</v>
      </c>
      <c r="AF93" s="176">
        <v>5</v>
      </c>
      <c r="AG93" s="176">
        <v>1</v>
      </c>
      <c r="AH93" s="176">
        <v>1</v>
      </c>
      <c r="AI93" s="177">
        <v>2</v>
      </c>
      <c r="AJ93" s="325" t="s">
        <v>152</v>
      </c>
    </row>
    <row r="94" spans="2:36" customFormat="1">
      <c r="B94" s="88">
        <f t="shared" si="20"/>
        <v>73</v>
      </c>
      <c r="C94" s="90" t="s">
        <v>448</v>
      </c>
      <c r="D94" s="75" t="s">
        <v>1282</v>
      </c>
      <c r="E94" s="82" t="s">
        <v>1126</v>
      </c>
      <c r="F94" s="31" t="s">
        <v>171</v>
      </c>
      <c r="G94" s="33" t="s">
        <v>41</v>
      </c>
      <c r="H94" s="32" t="s">
        <v>41</v>
      </c>
      <c r="I94" s="84" t="s">
        <v>40</v>
      </c>
      <c r="J94" s="92">
        <f t="shared" si="21"/>
        <v>5394.7182203715565</v>
      </c>
      <c r="K94" s="94">
        <v>7.84</v>
      </c>
      <c r="L94" s="76">
        <v>1.76</v>
      </c>
      <c r="M94" s="76">
        <v>2.72</v>
      </c>
      <c r="N94" s="76">
        <v>1.4</v>
      </c>
      <c r="O94" s="86">
        <v>1.96</v>
      </c>
      <c r="P94" s="96">
        <f t="shared" si="22"/>
        <v>1.0824224401707856</v>
      </c>
      <c r="Q94" s="77">
        <f t="shared" si="23"/>
        <v>57.41027861027861</v>
      </c>
      <c r="R94" s="34">
        <f t="shared" si="24"/>
        <v>25</v>
      </c>
      <c r="S94" s="175">
        <v>0</v>
      </c>
      <c r="T94" s="176">
        <v>0</v>
      </c>
      <c r="U94" s="176">
        <v>0</v>
      </c>
      <c r="V94" s="176">
        <v>2</v>
      </c>
      <c r="W94" s="176">
        <v>1</v>
      </c>
      <c r="X94" s="177">
        <v>2</v>
      </c>
      <c r="Y94" s="175">
        <v>2</v>
      </c>
      <c r="Z94" s="176">
        <v>2</v>
      </c>
      <c r="AA94" s="176">
        <v>3</v>
      </c>
      <c r="AB94" s="176">
        <v>4</v>
      </c>
      <c r="AC94" s="177">
        <v>4</v>
      </c>
      <c r="AD94" s="175">
        <v>3</v>
      </c>
      <c r="AE94" s="176">
        <v>1</v>
      </c>
      <c r="AF94" s="176">
        <v>1</v>
      </c>
      <c r="AG94" s="176">
        <v>0</v>
      </c>
      <c r="AH94" s="176">
        <v>0</v>
      </c>
      <c r="AI94" s="177">
        <v>0</v>
      </c>
      <c r="AJ94" s="325"/>
    </row>
    <row r="95" spans="2:36" customFormat="1">
      <c r="B95" s="88">
        <f t="shared" si="20"/>
        <v>74</v>
      </c>
      <c r="C95" s="90" t="s">
        <v>608</v>
      </c>
      <c r="D95" s="75" t="s">
        <v>1232</v>
      </c>
      <c r="E95" s="82" t="s">
        <v>1203</v>
      </c>
      <c r="F95" s="31" t="s">
        <v>1199</v>
      </c>
      <c r="G95" s="33" t="s">
        <v>1286</v>
      </c>
      <c r="H95" s="32" t="s">
        <v>1279</v>
      </c>
      <c r="I95" s="84">
        <v>23</v>
      </c>
      <c r="J95" s="92">
        <f t="shared" si="21"/>
        <v>5339.5855422292398</v>
      </c>
      <c r="K95" s="94">
        <v>7.3888888888888893</v>
      </c>
      <c r="L95" s="76">
        <v>1.6666666666666667</v>
      </c>
      <c r="M95" s="76">
        <v>1.8888888888888888</v>
      </c>
      <c r="N95" s="76">
        <v>2.0555555555555554</v>
      </c>
      <c r="O95" s="86">
        <v>1.7777777777777777</v>
      </c>
      <c r="P95" s="96">
        <f t="shared" si="22"/>
        <v>1.152351446928048</v>
      </c>
      <c r="Q95" s="77">
        <f t="shared" si="23"/>
        <v>44.153135753135764</v>
      </c>
      <c r="R95" s="34">
        <f t="shared" si="24"/>
        <v>18</v>
      </c>
      <c r="S95" s="175">
        <v>0</v>
      </c>
      <c r="T95" s="176">
        <v>0</v>
      </c>
      <c r="U95" s="176">
        <v>1</v>
      </c>
      <c r="V95" s="176">
        <v>1</v>
      </c>
      <c r="W95" s="176">
        <v>1</v>
      </c>
      <c r="X95" s="177">
        <v>1</v>
      </c>
      <c r="Y95" s="175">
        <v>1</v>
      </c>
      <c r="Z95" s="176">
        <v>2</v>
      </c>
      <c r="AA95" s="176">
        <v>1</v>
      </c>
      <c r="AB95" s="176">
        <v>1</v>
      </c>
      <c r="AC95" s="177">
        <v>2</v>
      </c>
      <c r="AD95" s="175">
        <v>3</v>
      </c>
      <c r="AE95" s="176">
        <v>2</v>
      </c>
      <c r="AF95" s="176">
        <v>1</v>
      </c>
      <c r="AG95" s="176">
        <v>1</v>
      </c>
      <c r="AH95" s="176">
        <v>0</v>
      </c>
      <c r="AI95" s="177">
        <v>0</v>
      </c>
      <c r="AJ95" s="325"/>
    </row>
    <row r="96" spans="2:36" customFormat="1">
      <c r="B96" s="88">
        <f t="shared" si="20"/>
        <v>75</v>
      </c>
      <c r="C96" s="90" t="s">
        <v>920</v>
      </c>
      <c r="D96" s="75" t="s">
        <v>1160</v>
      </c>
      <c r="E96" s="82" t="s">
        <v>1126</v>
      </c>
      <c r="F96" s="31" t="s">
        <v>1199</v>
      </c>
      <c r="G96" s="33" t="s">
        <v>921</v>
      </c>
      <c r="H96" s="32" t="s">
        <v>1245</v>
      </c>
      <c r="I96" s="84" t="s">
        <v>40</v>
      </c>
      <c r="J96" s="92">
        <f t="shared" si="21"/>
        <v>5323.2968604702774</v>
      </c>
      <c r="K96" s="94">
        <v>8.2666666666666675</v>
      </c>
      <c r="L96" s="76">
        <v>1.6</v>
      </c>
      <c r="M96" s="76">
        <v>2.7333333333333334</v>
      </c>
      <c r="N96" s="76">
        <v>2</v>
      </c>
      <c r="O96" s="86">
        <v>1.9333333333333333</v>
      </c>
      <c r="P96" s="96">
        <f t="shared" si="22"/>
        <v>1.0662720957135998</v>
      </c>
      <c r="Q96" s="77">
        <f t="shared" si="23"/>
        <v>35.245021645021644</v>
      </c>
      <c r="R96" s="34">
        <f t="shared" si="24"/>
        <v>15</v>
      </c>
      <c r="S96" s="175">
        <v>0</v>
      </c>
      <c r="T96" s="176">
        <v>0</v>
      </c>
      <c r="U96" s="176">
        <v>0</v>
      </c>
      <c r="V96" s="176">
        <v>1</v>
      </c>
      <c r="W96" s="176">
        <v>1</v>
      </c>
      <c r="X96" s="177">
        <v>0</v>
      </c>
      <c r="Y96" s="175">
        <v>2</v>
      </c>
      <c r="Z96" s="176">
        <v>3</v>
      </c>
      <c r="AA96" s="176">
        <v>2</v>
      </c>
      <c r="AB96" s="176">
        <v>3</v>
      </c>
      <c r="AC96" s="177">
        <v>1</v>
      </c>
      <c r="AD96" s="175">
        <v>1</v>
      </c>
      <c r="AE96" s="176">
        <v>1</v>
      </c>
      <c r="AF96" s="176">
        <v>0</v>
      </c>
      <c r="AG96" s="176">
        <v>0</v>
      </c>
      <c r="AH96" s="176">
        <v>0</v>
      </c>
      <c r="AI96" s="177">
        <v>0</v>
      </c>
      <c r="AJ96" s="325"/>
    </row>
    <row r="97" spans="2:36" customFormat="1">
      <c r="B97" s="88">
        <f t="shared" si="20"/>
        <v>76</v>
      </c>
      <c r="C97" s="90" t="s">
        <v>615</v>
      </c>
      <c r="D97" s="75" t="s">
        <v>1171</v>
      </c>
      <c r="E97" s="82" t="s">
        <v>1126</v>
      </c>
      <c r="F97" s="31" t="s">
        <v>1199</v>
      </c>
      <c r="G97" s="33" t="s">
        <v>41</v>
      </c>
      <c r="H97" s="32" t="s">
        <v>1283</v>
      </c>
      <c r="I97" s="84" t="s">
        <v>40</v>
      </c>
      <c r="J97" s="92">
        <f t="shared" si="21"/>
        <v>5314.0585653646458</v>
      </c>
      <c r="K97" s="94">
        <v>7.9230769230769234</v>
      </c>
      <c r="L97" s="76">
        <v>2.5384615384615383</v>
      </c>
      <c r="M97" s="76">
        <v>2.0384615384615383</v>
      </c>
      <c r="N97" s="76">
        <v>1.5</v>
      </c>
      <c r="O97" s="86">
        <v>1.8461538461538463</v>
      </c>
      <c r="P97" s="96">
        <f t="shared" si="22"/>
        <v>1.0569902566558009</v>
      </c>
      <c r="Q97" s="77">
        <f t="shared" si="23"/>
        <v>57.537262737262743</v>
      </c>
      <c r="R97" s="34">
        <f t="shared" si="24"/>
        <v>26</v>
      </c>
      <c r="S97" s="175">
        <v>0</v>
      </c>
      <c r="T97" s="176">
        <v>0</v>
      </c>
      <c r="U97" s="176">
        <v>0</v>
      </c>
      <c r="V97" s="176">
        <v>1</v>
      </c>
      <c r="W97" s="176">
        <v>1</v>
      </c>
      <c r="X97" s="177">
        <v>2</v>
      </c>
      <c r="Y97" s="175">
        <v>2</v>
      </c>
      <c r="Z97" s="176">
        <v>4</v>
      </c>
      <c r="AA97" s="176">
        <v>5</v>
      </c>
      <c r="AB97" s="176">
        <v>3</v>
      </c>
      <c r="AC97" s="177">
        <v>4</v>
      </c>
      <c r="AD97" s="175">
        <v>3</v>
      </c>
      <c r="AE97" s="176">
        <v>0</v>
      </c>
      <c r="AF97" s="176">
        <v>1</v>
      </c>
      <c r="AG97" s="176">
        <v>0</v>
      </c>
      <c r="AH97" s="176">
        <v>0</v>
      </c>
      <c r="AI97" s="177">
        <v>0</v>
      </c>
      <c r="AJ97" s="325"/>
    </row>
    <row r="98" spans="2:36" customFormat="1">
      <c r="B98" s="88">
        <f t="shared" si="20"/>
        <v>77</v>
      </c>
      <c r="C98" s="90" t="s">
        <v>933</v>
      </c>
      <c r="D98" s="75" t="s">
        <v>1160</v>
      </c>
      <c r="E98" s="82" t="s">
        <v>1126</v>
      </c>
      <c r="F98" s="31" t="s">
        <v>1199</v>
      </c>
      <c r="G98" s="33" t="s">
        <v>921</v>
      </c>
      <c r="H98" s="32" t="s">
        <v>1200</v>
      </c>
      <c r="I98" s="84" t="s">
        <v>40</v>
      </c>
      <c r="J98" s="92">
        <f t="shared" si="21"/>
        <v>5246.6898438196495</v>
      </c>
      <c r="K98" s="94">
        <v>7.5</v>
      </c>
      <c r="L98" s="76">
        <v>1.9285714285714286</v>
      </c>
      <c r="M98" s="76">
        <v>2.0238095238095237</v>
      </c>
      <c r="N98" s="76">
        <v>2.1666666666666665</v>
      </c>
      <c r="O98" s="86">
        <v>1.3809523809523809</v>
      </c>
      <c r="P98" s="96">
        <f t="shared" si="22"/>
        <v>1.0439493475769936</v>
      </c>
      <c r="Q98" s="77">
        <f t="shared" si="23"/>
        <v>85.824131424131409</v>
      </c>
      <c r="R98" s="34">
        <f t="shared" si="24"/>
        <v>42</v>
      </c>
      <c r="S98" s="175">
        <v>0</v>
      </c>
      <c r="T98" s="176">
        <v>0</v>
      </c>
      <c r="U98" s="176">
        <v>0</v>
      </c>
      <c r="V98" s="176">
        <v>0</v>
      </c>
      <c r="W98" s="176">
        <v>1</v>
      </c>
      <c r="X98" s="177">
        <v>4</v>
      </c>
      <c r="Y98" s="175">
        <v>5</v>
      </c>
      <c r="Z98" s="176">
        <v>4</v>
      </c>
      <c r="AA98" s="176">
        <v>6</v>
      </c>
      <c r="AB98" s="176">
        <v>7</v>
      </c>
      <c r="AC98" s="177">
        <v>6</v>
      </c>
      <c r="AD98" s="175">
        <v>5</v>
      </c>
      <c r="AE98" s="176">
        <v>3</v>
      </c>
      <c r="AF98" s="176">
        <v>1</v>
      </c>
      <c r="AG98" s="176">
        <v>0</v>
      </c>
      <c r="AH98" s="176">
        <v>0</v>
      </c>
      <c r="AI98" s="177">
        <v>0</v>
      </c>
      <c r="AJ98" s="325"/>
    </row>
    <row r="99" spans="2:36" customFormat="1">
      <c r="B99" s="88">
        <f t="shared" si="20"/>
        <v>78</v>
      </c>
      <c r="C99" s="90" t="s">
        <v>1143</v>
      </c>
      <c r="D99" s="75" t="s">
        <v>1176</v>
      </c>
      <c r="E99" s="82" t="s">
        <v>1203</v>
      </c>
      <c r="F99" s="31" t="s">
        <v>1211</v>
      </c>
      <c r="G99" s="33" t="s">
        <v>1287</v>
      </c>
      <c r="H99" s="32" t="s">
        <v>1277</v>
      </c>
      <c r="I99" s="84">
        <v>15</v>
      </c>
      <c r="J99" s="92">
        <f t="shared" si="21"/>
        <v>5244.737617012498</v>
      </c>
      <c r="K99" s="94">
        <v>8.117647058823529</v>
      </c>
      <c r="L99" s="76">
        <v>1.9411764705882353</v>
      </c>
      <c r="M99" s="76">
        <v>1</v>
      </c>
      <c r="N99" s="76">
        <v>3.2352941176470589</v>
      </c>
      <c r="O99" s="86">
        <v>1.9411764705882353</v>
      </c>
      <c r="P99" s="96">
        <f t="shared" si="22"/>
        <v>1.0590211599292958</v>
      </c>
      <c r="Q99" s="77">
        <f t="shared" si="23"/>
        <v>38.692640692640694</v>
      </c>
      <c r="R99" s="34">
        <f t="shared" si="24"/>
        <v>17</v>
      </c>
      <c r="S99" s="175">
        <v>0</v>
      </c>
      <c r="T99" s="176">
        <v>0</v>
      </c>
      <c r="U99" s="176">
        <v>0</v>
      </c>
      <c r="V99" s="176">
        <v>1</v>
      </c>
      <c r="W99" s="176">
        <v>0</v>
      </c>
      <c r="X99" s="177">
        <v>1</v>
      </c>
      <c r="Y99" s="175">
        <v>4</v>
      </c>
      <c r="Z99" s="176">
        <v>2</v>
      </c>
      <c r="AA99" s="176">
        <v>1</v>
      </c>
      <c r="AB99" s="176">
        <v>3</v>
      </c>
      <c r="AC99" s="177">
        <v>3</v>
      </c>
      <c r="AD99" s="175">
        <v>1</v>
      </c>
      <c r="AE99" s="176">
        <v>1</v>
      </c>
      <c r="AF99" s="176">
        <v>0</v>
      </c>
      <c r="AG99" s="176">
        <v>0</v>
      </c>
      <c r="AH99" s="176">
        <v>0</v>
      </c>
      <c r="AI99" s="177">
        <v>0</v>
      </c>
      <c r="AJ99" s="325"/>
    </row>
    <row r="100" spans="2:36" customFormat="1">
      <c r="B100" s="88">
        <f t="shared" si="20"/>
        <v>79</v>
      </c>
      <c r="C100" s="90" t="s">
        <v>1132</v>
      </c>
      <c r="D100" s="75" t="s">
        <v>1284</v>
      </c>
      <c r="E100" s="82" t="s">
        <v>1126</v>
      </c>
      <c r="F100" s="31" t="s">
        <v>1216</v>
      </c>
      <c r="G100" s="33" t="s">
        <v>41</v>
      </c>
      <c r="H100" s="32" t="s">
        <v>1228</v>
      </c>
      <c r="I100" s="84" t="s">
        <v>40</v>
      </c>
      <c r="J100" s="92">
        <f t="shared" si="21"/>
        <v>5228.2289248717816</v>
      </c>
      <c r="K100" s="94">
        <v>8.3333333333333339</v>
      </c>
      <c r="L100" s="76">
        <v>1.8333333333333333</v>
      </c>
      <c r="M100" s="76">
        <v>2.5</v>
      </c>
      <c r="N100" s="76">
        <v>1.9166666666666667</v>
      </c>
      <c r="O100" s="86">
        <v>2.0833333333333335</v>
      </c>
      <c r="P100" s="96">
        <f t="shared" si="22"/>
        <v>1.0575912624919319</v>
      </c>
      <c r="Q100" s="77">
        <f t="shared" si="23"/>
        <v>27.962481962481963</v>
      </c>
      <c r="R100" s="34">
        <f t="shared" si="24"/>
        <v>12</v>
      </c>
      <c r="S100" s="175">
        <v>0</v>
      </c>
      <c r="T100" s="176">
        <v>0</v>
      </c>
      <c r="U100" s="176">
        <v>0</v>
      </c>
      <c r="V100" s="176">
        <v>0</v>
      </c>
      <c r="W100" s="176">
        <v>1</v>
      </c>
      <c r="X100" s="177">
        <v>2</v>
      </c>
      <c r="Y100" s="175">
        <v>2</v>
      </c>
      <c r="Z100" s="176">
        <v>1</v>
      </c>
      <c r="AA100" s="176">
        <v>1</v>
      </c>
      <c r="AB100" s="176">
        <v>2</v>
      </c>
      <c r="AC100" s="177">
        <v>1</v>
      </c>
      <c r="AD100" s="175">
        <v>1</v>
      </c>
      <c r="AE100" s="176">
        <v>1</v>
      </c>
      <c r="AF100" s="176">
        <v>0</v>
      </c>
      <c r="AG100" s="176">
        <v>0</v>
      </c>
      <c r="AH100" s="176">
        <v>0</v>
      </c>
      <c r="AI100" s="177">
        <v>0</v>
      </c>
      <c r="AJ100" s="325"/>
    </row>
    <row r="101" spans="2:36" customFormat="1">
      <c r="B101" s="88">
        <f t="shared" si="20"/>
        <v>80</v>
      </c>
      <c r="C101" s="90" t="s">
        <v>457</v>
      </c>
      <c r="D101" s="75" t="s">
        <v>1171</v>
      </c>
      <c r="E101" s="82" t="s">
        <v>1126</v>
      </c>
      <c r="F101" s="31" t="s">
        <v>1209</v>
      </c>
      <c r="G101" s="33" t="s">
        <v>41</v>
      </c>
      <c r="H101" s="32" t="s">
        <v>41</v>
      </c>
      <c r="I101" s="84" t="s">
        <v>40</v>
      </c>
      <c r="J101" s="92">
        <f t="shared" si="21"/>
        <v>5218.2170732970753</v>
      </c>
      <c r="K101" s="94">
        <v>8.2857142857142865</v>
      </c>
      <c r="L101" s="76">
        <v>1.9285714285714286</v>
      </c>
      <c r="M101" s="76">
        <v>2.0714285714285716</v>
      </c>
      <c r="N101" s="76">
        <v>2</v>
      </c>
      <c r="O101" s="86">
        <v>2.2857142857142856</v>
      </c>
      <c r="P101" s="96">
        <f t="shared" si="22"/>
        <v>1.0506788087224244</v>
      </c>
      <c r="Q101" s="77">
        <f t="shared" si="23"/>
        <v>32.013852813852814</v>
      </c>
      <c r="R101" s="34">
        <f t="shared" si="24"/>
        <v>14</v>
      </c>
      <c r="S101" s="175">
        <v>0</v>
      </c>
      <c r="T101" s="176">
        <v>0</v>
      </c>
      <c r="U101" s="176">
        <v>0</v>
      </c>
      <c r="V101" s="176">
        <v>0</v>
      </c>
      <c r="W101" s="176">
        <v>1</v>
      </c>
      <c r="X101" s="177">
        <v>2</v>
      </c>
      <c r="Y101" s="175">
        <v>2</v>
      </c>
      <c r="Z101" s="176">
        <v>2</v>
      </c>
      <c r="AA101" s="176">
        <v>2</v>
      </c>
      <c r="AB101" s="176">
        <v>0</v>
      </c>
      <c r="AC101" s="177">
        <v>3</v>
      </c>
      <c r="AD101" s="175">
        <v>2</v>
      </c>
      <c r="AE101" s="176">
        <v>0</v>
      </c>
      <c r="AF101" s="176">
        <v>0</v>
      </c>
      <c r="AG101" s="176">
        <v>0</v>
      </c>
      <c r="AH101" s="176">
        <v>0</v>
      </c>
      <c r="AI101" s="177">
        <v>0</v>
      </c>
      <c r="AJ101" s="325"/>
    </row>
    <row r="102" spans="2:36" customFormat="1">
      <c r="B102" s="87">
        <f t="shared" si="20"/>
        <v>81</v>
      </c>
      <c r="C102" s="89" t="s">
        <v>1144</v>
      </c>
      <c r="D102" s="78" t="s">
        <v>1201</v>
      </c>
      <c r="E102" s="81" t="s">
        <v>1126</v>
      </c>
      <c r="F102" s="52" t="s">
        <v>1216</v>
      </c>
      <c r="G102" s="54" t="s">
        <v>109</v>
      </c>
      <c r="H102" s="53" t="s">
        <v>1285</v>
      </c>
      <c r="I102" s="83" t="s">
        <v>40</v>
      </c>
      <c r="J102" s="91">
        <f t="shared" si="21"/>
        <v>5213.6917758975151</v>
      </c>
      <c r="K102" s="93">
        <v>7.2564102564102564</v>
      </c>
      <c r="L102" s="79">
        <v>1.6666666666666667</v>
      </c>
      <c r="M102" s="79">
        <v>2.0256410256410255</v>
      </c>
      <c r="N102" s="79">
        <v>2.0512820512820511</v>
      </c>
      <c r="O102" s="85">
        <v>1.5128205128205128</v>
      </c>
      <c r="P102" s="95">
        <f t="shared" si="22"/>
        <v>1.070944672943253</v>
      </c>
      <c r="Q102" s="80">
        <f t="shared" si="23"/>
        <v>81.144766344766325</v>
      </c>
      <c r="R102" s="55">
        <f t="shared" si="24"/>
        <v>39</v>
      </c>
      <c r="S102" s="173">
        <v>0</v>
      </c>
      <c r="T102" s="174">
        <v>0</v>
      </c>
      <c r="U102" s="174">
        <v>0</v>
      </c>
      <c r="V102" s="174">
        <v>1</v>
      </c>
      <c r="W102" s="174">
        <v>2</v>
      </c>
      <c r="X102" s="344">
        <v>2</v>
      </c>
      <c r="Y102" s="173">
        <v>4</v>
      </c>
      <c r="Z102" s="174">
        <v>4</v>
      </c>
      <c r="AA102" s="174">
        <v>5</v>
      </c>
      <c r="AB102" s="174">
        <v>5</v>
      </c>
      <c r="AC102" s="344">
        <v>5</v>
      </c>
      <c r="AD102" s="173">
        <v>5</v>
      </c>
      <c r="AE102" s="174">
        <v>3</v>
      </c>
      <c r="AF102" s="174">
        <v>1</v>
      </c>
      <c r="AG102" s="174">
        <v>1</v>
      </c>
      <c r="AH102" s="174">
        <v>1</v>
      </c>
      <c r="AI102" s="272">
        <v>0</v>
      </c>
      <c r="AJ102" s="325" t="s">
        <v>1499</v>
      </c>
    </row>
    <row r="103" spans="2:36" customFormat="1">
      <c r="B103" s="88">
        <f t="shared" si="20"/>
        <v>82</v>
      </c>
      <c r="C103" s="90" t="s">
        <v>474</v>
      </c>
      <c r="D103" s="75" t="s">
        <v>1201</v>
      </c>
      <c r="E103" s="82" t="s">
        <v>1203</v>
      </c>
      <c r="F103" s="31" t="s">
        <v>1199</v>
      </c>
      <c r="G103" s="33" t="s">
        <v>109</v>
      </c>
      <c r="H103" s="32" t="s">
        <v>1245</v>
      </c>
      <c r="I103" s="84" t="s">
        <v>41</v>
      </c>
      <c r="J103" s="92">
        <f t="shared" si="21"/>
        <v>5153.9477723812397</v>
      </c>
      <c r="K103" s="94">
        <v>9</v>
      </c>
      <c r="L103" s="76">
        <v>2.5</v>
      </c>
      <c r="M103" s="76">
        <v>1.75</v>
      </c>
      <c r="N103" s="76">
        <v>3</v>
      </c>
      <c r="O103" s="86">
        <v>1.75</v>
      </c>
      <c r="P103" s="96">
        <f t="shared" si="22"/>
        <v>1.0300596719072126</v>
      </c>
      <c r="Q103" s="77">
        <f t="shared" si="23"/>
        <v>9.549206349206349</v>
      </c>
      <c r="R103" s="34">
        <f t="shared" si="24"/>
        <v>4</v>
      </c>
      <c r="S103" s="175">
        <v>0</v>
      </c>
      <c r="T103" s="176">
        <v>0</v>
      </c>
      <c r="U103" s="176">
        <v>0</v>
      </c>
      <c r="V103" s="176">
        <v>0</v>
      </c>
      <c r="W103" s="176">
        <v>0</v>
      </c>
      <c r="X103" s="177">
        <v>1</v>
      </c>
      <c r="Y103" s="175">
        <v>0</v>
      </c>
      <c r="Z103" s="176">
        <v>2</v>
      </c>
      <c r="AA103" s="176">
        <v>0</v>
      </c>
      <c r="AB103" s="176">
        <v>1</v>
      </c>
      <c r="AC103" s="177">
        <v>0</v>
      </c>
      <c r="AD103" s="175">
        <v>0</v>
      </c>
      <c r="AE103" s="176">
        <v>0</v>
      </c>
      <c r="AF103" s="176">
        <v>0</v>
      </c>
      <c r="AG103" s="176">
        <v>0</v>
      </c>
      <c r="AH103" s="176">
        <v>0</v>
      </c>
      <c r="AI103" s="177">
        <v>0</v>
      </c>
      <c r="AJ103" s="325"/>
    </row>
    <row r="104" spans="2:36" customFormat="1">
      <c r="B104" s="88">
        <f t="shared" si="20"/>
        <v>83</v>
      </c>
      <c r="C104" s="90" t="s">
        <v>154</v>
      </c>
      <c r="D104" s="75" t="s">
        <v>1288</v>
      </c>
      <c r="E104" s="82" t="s">
        <v>1126</v>
      </c>
      <c r="F104" s="31" t="s">
        <v>1199</v>
      </c>
      <c r="G104" s="33" t="s">
        <v>1585</v>
      </c>
      <c r="H104" s="32" t="s">
        <v>1276</v>
      </c>
      <c r="I104" s="84" t="s">
        <v>40</v>
      </c>
      <c r="J104" s="92">
        <f t="shared" si="21"/>
        <v>5153.3603107271429</v>
      </c>
      <c r="K104" s="94">
        <v>6.7666666666666666</v>
      </c>
      <c r="L104" s="76">
        <v>1.3333333333333333</v>
      </c>
      <c r="M104" s="76">
        <v>2.1833333333333331</v>
      </c>
      <c r="N104" s="76">
        <v>1.2666666666666666</v>
      </c>
      <c r="O104" s="86">
        <v>1.9833333333333334</v>
      </c>
      <c r="P104" s="96">
        <f t="shared" si="22"/>
        <v>1.0651571726933533</v>
      </c>
      <c r="Q104" s="77">
        <f t="shared" si="23"/>
        <v>115.15781995781997</v>
      </c>
      <c r="R104" s="34">
        <f t="shared" si="24"/>
        <v>60</v>
      </c>
      <c r="S104" s="175">
        <v>0</v>
      </c>
      <c r="T104" s="176">
        <v>0</v>
      </c>
      <c r="U104" s="176">
        <v>0</v>
      </c>
      <c r="V104" s="176">
        <v>1</v>
      </c>
      <c r="W104" s="176">
        <v>1</v>
      </c>
      <c r="X104" s="177">
        <v>3</v>
      </c>
      <c r="Y104" s="175">
        <v>4</v>
      </c>
      <c r="Z104" s="176">
        <v>7</v>
      </c>
      <c r="AA104" s="176">
        <v>8</v>
      </c>
      <c r="AB104" s="176">
        <v>8</v>
      </c>
      <c r="AC104" s="177">
        <v>7</v>
      </c>
      <c r="AD104" s="175">
        <v>9</v>
      </c>
      <c r="AE104" s="176">
        <v>6</v>
      </c>
      <c r="AF104" s="176">
        <v>3</v>
      </c>
      <c r="AG104" s="176">
        <v>2</v>
      </c>
      <c r="AH104" s="176">
        <v>1</v>
      </c>
      <c r="AI104" s="177">
        <v>0</v>
      </c>
      <c r="AJ104" s="325"/>
    </row>
    <row r="105" spans="2:36" customFormat="1">
      <c r="B105" s="88">
        <f t="shared" si="20"/>
        <v>84</v>
      </c>
      <c r="C105" s="90" t="s">
        <v>638</v>
      </c>
      <c r="D105" s="75" t="s">
        <v>450</v>
      </c>
      <c r="E105" s="82" t="s">
        <v>1126</v>
      </c>
      <c r="F105" s="31" t="s">
        <v>1199</v>
      </c>
      <c r="G105" s="33" t="s">
        <v>151</v>
      </c>
      <c r="H105" s="32"/>
      <c r="I105" s="84" t="s">
        <v>40</v>
      </c>
      <c r="J105" s="92">
        <f t="shared" si="21"/>
        <v>5139.9325272235083</v>
      </c>
      <c r="K105" s="94">
        <v>7.6</v>
      </c>
      <c r="L105" s="76">
        <v>1.84</v>
      </c>
      <c r="M105" s="76">
        <v>2.08</v>
      </c>
      <c r="N105" s="76">
        <v>1.84</v>
      </c>
      <c r="O105" s="86">
        <v>1.84</v>
      </c>
      <c r="P105" s="96">
        <f t="shared" si="22"/>
        <v>1.0641706253357781</v>
      </c>
      <c r="Q105" s="77">
        <f t="shared" si="23"/>
        <v>53.791808191808194</v>
      </c>
      <c r="R105" s="34">
        <f t="shared" si="24"/>
        <v>25</v>
      </c>
      <c r="S105" s="175">
        <v>0</v>
      </c>
      <c r="T105" s="176">
        <v>0</v>
      </c>
      <c r="U105" s="176">
        <v>0</v>
      </c>
      <c r="V105" s="176">
        <v>1</v>
      </c>
      <c r="W105" s="176">
        <v>1</v>
      </c>
      <c r="X105" s="177">
        <v>1</v>
      </c>
      <c r="Y105" s="175">
        <v>3</v>
      </c>
      <c r="Z105" s="176">
        <v>4</v>
      </c>
      <c r="AA105" s="176">
        <v>2</v>
      </c>
      <c r="AB105" s="176">
        <v>3</v>
      </c>
      <c r="AC105" s="177">
        <v>4</v>
      </c>
      <c r="AD105" s="175">
        <v>4</v>
      </c>
      <c r="AE105" s="176">
        <v>1</v>
      </c>
      <c r="AF105" s="176">
        <v>1</v>
      </c>
      <c r="AG105" s="176">
        <v>0</v>
      </c>
      <c r="AH105" s="176">
        <v>0</v>
      </c>
      <c r="AI105" s="177">
        <v>0</v>
      </c>
      <c r="AJ105" s="325"/>
    </row>
    <row r="106" spans="2:36" customFormat="1">
      <c r="B106" s="88">
        <f t="shared" si="20"/>
        <v>85</v>
      </c>
      <c r="C106" s="90" t="s">
        <v>622</v>
      </c>
      <c r="D106" s="75" t="s">
        <v>1161</v>
      </c>
      <c r="E106" s="82" t="s">
        <v>1126</v>
      </c>
      <c r="F106" s="31" t="s">
        <v>1209</v>
      </c>
      <c r="G106" s="33" t="s">
        <v>19</v>
      </c>
      <c r="H106" s="32" t="s">
        <v>1275</v>
      </c>
      <c r="I106" s="84" t="s">
        <v>40</v>
      </c>
      <c r="J106" s="92">
        <f t="shared" si="21"/>
        <v>4997.9350870957524</v>
      </c>
      <c r="K106" s="94">
        <v>8.1538461538461533</v>
      </c>
      <c r="L106" s="76">
        <v>1.8461538461538463</v>
      </c>
      <c r="M106" s="76">
        <v>1.6153846153846154</v>
      </c>
      <c r="N106" s="76">
        <v>2.5384615384615383</v>
      </c>
      <c r="O106" s="86">
        <v>2.1538461538461537</v>
      </c>
      <c r="P106" s="96">
        <f t="shared" si="22"/>
        <v>1.0297964939595519</v>
      </c>
      <c r="Q106" s="77">
        <f t="shared" si="23"/>
        <v>28.102741702741707</v>
      </c>
      <c r="R106" s="34">
        <f t="shared" si="24"/>
        <v>13</v>
      </c>
      <c r="S106" s="175">
        <v>0</v>
      </c>
      <c r="T106" s="176">
        <v>0</v>
      </c>
      <c r="U106" s="176">
        <v>0</v>
      </c>
      <c r="V106" s="176">
        <v>0</v>
      </c>
      <c r="W106" s="176">
        <v>0</v>
      </c>
      <c r="X106" s="177">
        <v>2</v>
      </c>
      <c r="Y106" s="175">
        <v>1</v>
      </c>
      <c r="Z106" s="176">
        <v>2</v>
      </c>
      <c r="AA106" s="176">
        <v>4</v>
      </c>
      <c r="AB106" s="176">
        <v>2</v>
      </c>
      <c r="AC106" s="177">
        <v>0</v>
      </c>
      <c r="AD106" s="175">
        <v>2</v>
      </c>
      <c r="AE106" s="176">
        <v>0</v>
      </c>
      <c r="AF106" s="176">
        <v>0</v>
      </c>
      <c r="AG106" s="176">
        <v>0</v>
      </c>
      <c r="AH106" s="176">
        <v>0</v>
      </c>
      <c r="AI106" s="177">
        <v>0</v>
      </c>
      <c r="AJ106" s="325"/>
    </row>
    <row r="107" spans="2:36" customFormat="1">
      <c r="B107" s="88">
        <f t="shared" si="20"/>
        <v>86</v>
      </c>
      <c r="C107" s="90" t="s">
        <v>43</v>
      </c>
      <c r="D107" s="75" t="s">
        <v>1167</v>
      </c>
      <c r="E107" s="82" t="s">
        <v>912</v>
      </c>
      <c r="F107" s="31" t="s">
        <v>1199</v>
      </c>
      <c r="G107" s="33" t="s">
        <v>19</v>
      </c>
      <c r="H107" s="32" t="s">
        <v>1248</v>
      </c>
      <c r="I107" s="84">
        <v>5</v>
      </c>
      <c r="J107" s="92">
        <f t="shared" si="21"/>
        <v>4932.5064287066198</v>
      </c>
      <c r="K107" s="94">
        <v>7.44</v>
      </c>
      <c r="L107" s="76">
        <v>1.96</v>
      </c>
      <c r="M107" s="76">
        <v>2.2400000000000002</v>
      </c>
      <c r="N107" s="76">
        <v>1.48</v>
      </c>
      <c r="O107" s="86">
        <v>1.76</v>
      </c>
      <c r="P107" s="96">
        <f t="shared" si="22"/>
        <v>1.0447588923450455</v>
      </c>
      <c r="Q107" s="77">
        <f t="shared" si="23"/>
        <v>50.755733155733161</v>
      </c>
      <c r="R107" s="34">
        <f t="shared" si="24"/>
        <v>25</v>
      </c>
      <c r="S107" s="175">
        <v>0</v>
      </c>
      <c r="T107" s="176">
        <v>0</v>
      </c>
      <c r="U107" s="176">
        <v>0</v>
      </c>
      <c r="V107" s="176">
        <v>0</v>
      </c>
      <c r="W107" s="176">
        <v>0</v>
      </c>
      <c r="X107" s="177">
        <v>2</v>
      </c>
      <c r="Y107" s="175">
        <v>4</v>
      </c>
      <c r="Z107" s="176">
        <v>5</v>
      </c>
      <c r="AA107" s="176">
        <v>2</v>
      </c>
      <c r="AB107" s="176">
        <v>4</v>
      </c>
      <c r="AC107" s="177">
        <v>2</v>
      </c>
      <c r="AD107" s="175">
        <v>2</v>
      </c>
      <c r="AE107" s="176">
        <v>2</v>
      </c>
      <c r="AF107" s="176">
        <v>1</v>
      </c>
      <c r="AG107" s="176">
        <v>1</v>
      </c>
      <c r="AH107" s="176">
        <v>0</v>
      </c>
      <c r="AI107" s="177">
        <v>0</v>
      </c>
      <c r="AJ107" s="325"/>
    </row>
    <row r="108" spans="2:36" customFormat="1">
      <c r="B108" s="88">
        <f t="shared" si="20"/>
        <v>87</v>
      </c>
      <c r="C108" s="90" t="s">
        <v>51</v>
      </c>
      <c r="D108" s="75" t="s">
        <v>1171</v>
      </c>
      <c r="E108" s="82" t="s">
        <v>1126</v>
      </c>
      <c r="F108" s="31" t="s">
        <v>1199</v>
      </c>
      <c r="G108" s="33" t="s">
        <v>47</v>
      </c>
      <c r="H108" s="32" t="s">
        <v>1279</v>
      </c>
      <c r="I108" s="84" t="s">
        <v>40</v>
      </c>
      <c r="J108" s="92">
        <f t="shared" si="21"/>
        <v>4812.9735715860534</v>
      </c>
      <c r="K108" s="94">
        <v>8</v>
      </c>
      <c r="L108" s="76">
        <v>2</v>
      </c>
      <c r="M108" s="76">
        <v>2.1818181818181817</v>
      </c>
      <c r="N108" s="76">
        <v>1.7272727272727273</v>
      </c>
      <c r="O108" s="86">
        <v>2.0909090909090908</v>
      </c>
      <c r="P108" s="96">
        <f t="shared" si="22"/>
        <v>1.0219589250063059</v>
      </c>
      <c r="Q108" s="77">
        <f t="shared" si="23"/>
        <v>22.976800976800977</v>
      </c>
      <c r="R108" s="34">
        <f t="shared" si="24"/>
        <v>11</v>
      </c>
      <c r="S108" s="175">
        <v>0</v>
      </c>
      <c r="T108" s="176">
        <v>0</v>
      </c>
      <c r="U108" s="176">
        <v>0</v>
      </c>
      <c r="V108" s="176">
        <v>0</v>
      </c>
      <c r="W108" s="176">
        <v>0</v>
      </c>
      <c r="X108" s="177">
        <v>0</v>
      </c>
      <c r="Y108" s="175">
        <v>2</v>
      </c>
      <c r="Z108" s="176">
        <v>3</v>
      </c>
      <c r="AA108" s="176">
        <v>3</v>
      </c>
      <c r="AB108" s="176">
        <v>2</v>
      </c>
      <c r="AC108" s="177">
        <v>0</v>
      </c>
      <c r="AD108" s="175">
        <v>0</v>
      </c>
      <c r="AE108" s="176">
        <v>0</v>
      </c>
      <c r="AF108" s="176">
        <v>1</v>
      </c>
      <c r="AG108" s="176">
        <v>0</v>
      </c>
      <c r="AH108" s="176">
        <v>0</v>
      </c>
      <c r="AI108" s="177">
        <v>0</v>
      </c>
      <c r="AJ108" s="325"/>
    </row>
    <row r="109" spans="2:36" customFormat="1">
      <c r="B109" s="88">
        <f t="shared" si="20"/>
        <v>88</v>
      </c>
      <c r="C109" s="90" t="s">
        <v>461</v>
      </c>
      <c r="D109" s="75" t="s">
        <v>450</v>
      </c>
      <c r="E109" s="82" t="s">
        <v>912</v>
      </c>
      <c r="F109" s="31" t="s">
        <v>1209</v>
      </c>
      <c r="G109" s="33" t="s">
        <v>1231</v>
      </c>
      <c r="H109" s="32" t="s">
        <v>1245</v>
      </c>
      <c r="I109" s="84" t="s">
        <v>41</v>
      </c>
      <c r="J109" s="92">
        <f t="shared" si="21"/>
        <v>4802.6691288957472</v>
      </c>
      <c r="K109" s="94">
        <v>7.4782608695652177</v>
      </c>
      <c r="L109" s="76">
        <v>1.8695652173913044</v>
      </c>
      <c r="M109" s="76">
        <v>1.9130434782608696</v>
      </c>
      <c r="N109" s="76">
        <v>1.6956521739130435</v>
      </c>
      <c r="O109" s="86">
        <v>2</v>
      </c>
      <c r="P109" s="96">
        <f t="shared" si="22"/>
        <v>1.0243212241109734</v>
      </c>
      <c r="Q109" s="77">
        <f t="shared" si="23"/>
        <v>45.117060717060724</v>
      </c>
      <c r="R109" s="34">
        <f t="shared" si="24"/>
        <v>23</v>
      </c>
      <c r="S109" s="175">
        <v>0</v>
      </c>
      <c r="T109" s="176">
        <v>0</v>
      </c>
      <c r="U109" s="176">
        <v>0</v>
      </c>
      <c r="V109" s="176">
        <v>0</v>
      </c>
      <c r="W109" s="176">
        <v>0</v>
      </c>
      <c r="X109" s="177">
        <v>1</v>
      </c>
      <c r="Y109" s="175">
        <v>1</v>
      </c>
      <c r="Z109" s="176">
        <v>4</v>
      </c>
      <c r="AA109" s="176">
        <v>7</v>
      </c>
      <c r="AB109" s="176">
        <v>5</v>
      </c>
      <c r="AC109" s="177">
        <v>2</v>
      </c>
      <c r="AD109" s="175">
        <v>1</v>
      </c>
      <c r="AE109" s="176">
        <v>1</v>
      </c>
      <c r="AF109" s="176">
        <v>1</v>
      </c>
      <c r="AG109" s="176">
        <v>0</v>
      </c>
      <c r="AH109" s="176">
        <v>0</v>
      </c>
      <c r="AI109" s="177">
        <v>0</v>
      </c>
      <c r="AJ109" s="325"/>
    </row>
    <row r="110" spans="2:36" customFormat="1">
      <c r="B110" s="88">
        <f t="shared" si="20"/>
        <v>89</v>
      </c>
      <c r="C110" s="90" t="s">
        <v>629</v>
      </c>
      <c r="D110" s="75" t="s">
        <v>1232</v>
      </c>
      <c r="E110" s="82" t="s">
        <v>1203</v>
      </c>
      <c r="F110" s="31" t="s">
        <v>1199</v>
      </c>
      <c r="G110" s="33" t="s">
        <v>1221</v>
      </c>
      <c r="H110" s="32" t="s">
        <v>1218</v>
      </c>
      <c r="I110" s="84">
        <v>200</v>
      </c>
      <c r="J110" s="92">
        <f t="shared" si="21"/>
        <v>4793.6571055046434</v>
      </c>
      <c r="K110" s="94">
        <v>4.8037383177570092</v>
      </c>
      <c r="L110" s="76">
        <v>1.1214953271028036</v>
      </c>
      <c r="M110" s="76">
        <v>1.2616822429906542</v>
      </c>
      <c r="N110" s="76">
        <v>1.2897196261682242</v>
      </c>
      <c r="O110" s="86">
        <v>1.1308411214953271</v>
      </c>
      <c r="P110" s="96">
        <f t="shared" si="22"/>
        <v>1.1579703513776394</v>
      </c>
      <c r="Q110" s="77">
        <f t="shared" si="23"/>
        <v>172.30505050505047</v>
      </c>
      <c r="R110" s="34">
        <f t="shared" si="24"/>
        <v>107</v>
      </c>
      <c r="S110" s="175">
        <v>0</v>
      </c>
      <c r="T110" s="176">
        <v>0</v>
      </c>
      <c r="U110" s="176">
        <v>0</v>
      </c>
      <c r="V110" s="176">
        <v>0</v>
      </c>
      <c r="W110" s="176">
        <v>2</v>
      </c>
      <c r="X110" s="177">
        <v>4</v>
      </c>
      <c r="Y110" s="175">
        <v>6</v>
      </c>
      <c r="Z110" s="176">
        <v>7</v>
      </c>
      <c r="AA110" s="176">
        <v>8</v>
      </c>
      <c r="AB110" s="176">
        <v>7</v>
      </c>
      <c r="AC110" s="177">
        <v>11</v>
      </c>
      <c r="AD110" s="175">
        <v>6</v>
      </c>
      <c r="AE110" s="176">
        <v>9</v>
      </c>
      <c r="AF110" s="176">
        <v>13</v>
      </c>
      <c r="AG110" s="176">
        <v>14</v>
      </c>
      <c r="AH110" s="176">
        <v>11</v>
      </c>
      <c r="AI110" s="177">
        <v>9</v>
      </c>
      <c r="AJ110" s="325"/>
    </row>
    <row r="111" spans="2:36" customFormat="1">
      <c r="B111" s="88">
        <f t="shared" si="20"/>
        <v>90</v>
      </c>
      <c r="C111" s="90" t="s">
        <v>614</v>
      </c>
      <c r="D111" s="75" t="s">
        <v>1253</v>
      </c>
      <c r="E111" s="82" t="s">
        <v>1203</v>
      </c>
      <c r="F111" s="31" t="s">
        <v>1199</v>
      </c>
      <c r="G111" s="33" t="s">
        <v>19</v>
      </c>
      <c r="H111" s="32" t="s">
        <v>1249</v>
      </c>
      <c r="I111" s="84" t="s">
        <v>40</v>
      </c>
      <c r="J111" s="92">
        <f t="shared" si="21"/>
        <v>4710.2526978261612</v>
      </c>
      <c r="K111" s="94">
        <v>6.9259259259259256</v>
      </c>
      <c r="L111" s="76">
        <v>2</v>
      </c>
      <c r="M111" s="76">
        <v>1.9259259259259258</v>
      </c>
      <c r="N111" s="76">
        <v>1.2962962962962963</v>
      </c>
      <c r="O111" s="86">
        <v>1.7037037037037037</v>
      </c>
      <c r="P111" s="96">
        <f t="shared" si="22"/>
        <v>1.0540800519906171</v>
      </c>
      <c r="Q111" s="77">
        <f t="shared" si="23"/>
        <v>51.943212343212345</v>
      </c>
      <c r="R111" s="34">
        <f t="shared" si="24"/>
        <v>27</v>
      </c>
      <c r="S111" s="175">
        <v>0</v>
      </c>
      <c r="T111" s="176">
        <v>0</v>
      </c>
      <c r="U111" s="176">
        <v>0</v>
      </c>
      <c r="V111" s="176">
        <v>0</v>
      </c>
      <c r="W111" s="176">
        <v>1</v>
      </c>
      <c r="X111" s="177">
        <v>1</v>
      </c>
      <c r="Y111" s="175">
        <v>2</v>
      </c>
      <c r="Z111" s="176">
        <v>4</v>
      </c>
      <c r="AA111" s="176">
        <v>3</v>
      </c>
      <c r="AB111" s="176">
        <v>4</v>
      </c>
      <c r="AC111" s="177">
        <v>4</v>
      </c>
      <c r="AD111" s="175">
        <v>4</v>
      </c>
      <c r="AE111" s="176">
        <v>1</v>
      </c>
      <c r="AF111" s="176">
        <v>2</v>
      </c>
      <c r="AG111" s="176">
        <v>1</v>
      </c>
      <c r="AH111" s="176">
        <v>0</v>
      </c>
      <c r="AI111" s="177">
        <v>0</v>
      </c>
      <c r="AJ111" s="325"/>
    </row>
    <row r="112" spans="2:36" customFormat="1">
      <c r="B112" s="87">
        <f t="shared" si="20"/>
        <v>91</v>
      </c>
      <c r="C112" s="89" t="s">
        <v>639</v>
      </c>
      <c r="D112" s="78" t="s">
        <v>1282</v>
      </c>
      <c r="E112" s="81" t="s">
        <v>1126</v>
      </c>
      <c r="F112" s="52" t="s">
        <v>1211</v>
      </c>
      <c r="G112" s="54" t="s">
        <v>124</v>
      </c>
      <c r="H112" s="53" t="s">
        <v>1247</v>
      </c>
      <c r="I112" s="83" t="s">
        <v>40</v>
      </c>
      <c r="J112" s="91">
        <f t="shared" si="21"/>
        <v>4648.5580490125294</v>
      </c>
      <c r="K112" s="93">
        <v>6.5</v>
      </c>
      <c r="L112" s="79">
        <v>1.6470588235294117</v>
      </c>
      <c r="M112" s="79">
        <v>1.588235294117647</v>
      </c>
      <c r="N112" s="79">
        <v>1.6176470588235294</v>
      </c>
      <c r="O112" s="85">
        <v>1.6470588235294117</v>
      </c>
      <c r="P112" s="95">
        <f t="shared" si="22"/>
        <v>1.069684488674524</v>
      </c>
      <c r="Q112" s="80">
        <f t="shared" si="23"/>
        <v>63.218426018426022</v>
      </c>
      <c r="R112" s="55">
        <f t="shared" si="24"/>
        <v>34</v>
      </c>
      <c r="S112" s="173">
        <v>0</v>
      </c>
      <c r="T112" s="174">
        <v>0</v>
      </c>
      <c r="U112" s="174">
        <v>0</v>
      </c>
      <c r="V112" s="174">
        <v>0</v>
      </c>
      <c r="W112" s="174">
        <v>1</v>
      </c>
      <c r="X112" s="344">
        <v>2</v>
      </c>
      <c r="Y112" s="173">
        <v>2</v>
      </c>
      <c r="Z112" s="174">
        <v>3</v>
      </c>
      <c r="AA112" s="174">
        <v>5</v>
      </c>
      <c r="AB112" s="174">
        <v>5</v>
      </c>
      <c r="AC112" s="344">
        <v>3</v>
      </c>
      <c r="AD112" s="173">
        <v>4</v>
      </c>
      <c r="AE112" s="174">
        <v>3</v>
      </c>
      <c r="AF112" s="174">
        <v>3</v>
      </c>
      <c r="AG112" s="174">
        <v>3</v>
      </c>
      <c r="AH112" s="174">
        <v>0</v>
      </c>
      <c r="AI112" s="272">
        <v>0</v>
      </c>
      <c r="AJ112" s="325" t="s">
        <v>1499</v>
      </c>
    </row>
    <row r="113" spans="2:36" customFormat="1">
      <c r="B113" s="88">
        <f t="shared" si="20"/>
        <v>92</v>
      </c>
      <c r="C113" s="90" t="s">
        <v>123</v>
      </c>
      <c r="D113" s="75" t="s">
        <v>175</v>
      </c>
      <c r="E113" s="82" t="s">
        <v>1126</v>
      </c>
      <c r="F113" s="31" t="s">
        <v>1211</v>
      </c>
      <c r="G113" s="33" t="s">
        <v>124</v>
      </c>
      <c r="H113" s="32" t="s">
        <v>1248</v>
      </c>
      <c r="I113" s="84">
        <v>2</v>
      </c>
      <c r="J113" s="92">
        <f t="shared" si="21"/>
        <v>4648.3401142893135</v>
      </c>
      <c r="K113" s="94">
        <v>6</v>
      </c>
      <c r="L113" s="76">
        <v>1.5</v>
      </c>
      <c r="M113" s="76">
        <v>1.625</v>
      </c>
      <c r="N113" s="76">
        <v>1.46875</v>
      </c>
      <c r="O113" s="86">
        <v>1.40625</v>
      </c>
      <c r="P113" s="96">
        <f t="shared" si="22"/>
        <v>1.1387751080914734</v>
      </c>
      <c r="Q113" s="77">
        <f t="shared" si="23"/>
        <v>62.246819846819847</v>
      </c>
      <c r="R113" s="34">
        <f t="shared" si="24"/>
        <v>32</v>
      </c>
      <c r="S113" s="175">
        <v>0</v>
      </c>
      <c r="T113" s="176">
        <v>0</v>
      </c>
      <c r="U113" s="176">
        <v>0</v>
      </c>
      <c r="V113" s="176">
        <v>1</v>
      </c>
      <c r="W113" s="176">
        <v>2</v>
      </c>
      <c r="X113" s="177">
        <v>2</v>
      </c>
      <c r="Y113" s="175">
        <v>2</v>
      </c>
      <c r="Z113" s="176">
        <v>3</v>
      </c>
      <c r="AA113" s="176">
        <v>1</v>
      </c>
      <c r="AB113" s="176">
        <v>3</v>
      </c>
      <c r="AC113" s="177">
        <v>3</v>
      </c>
      <c r="AD113" s="175">
        <v>2</v>
      </c>
      <c r="AE113" s="176">
        <v>4</v>
      </c>
      <c r="AF113" s="176">
        <v>2</v>
      </c>
      <c r="AG113" s="176">
        <v>2</v>
      </c>
      <c r="AH113" s="176">
        <v>3</v>
      </c>
      <c r="AI113" s="177">
        <v>2</v>
      </c>
      <c r="AJ113" s="325" t="s">
        <v>152</v>
      </c>
    </row>
    <row r="114" spans="2:36" customFormat="1">
      <c r="B114" s="88">
        <f t="shared" si="20"/>
        <v>93</v>
      </c>
      <c r="C114" s="90" t="s">
        <v>463</v>
      </c>
      <c r="D114" s="75" t="s">
        <v>175</v>
      </c>
      <c r="E114" s="82" t="s">
        <v>1126</v>
      </c>
      <c r="F114" s="31" t="s">
        <v>1216</v>
      </c>
      <c r="G114" s="33" t="s">
        <v>41</v>
      </c>
      <c r="H114" s="32"/>
      <c r="I114" s="84" t="s">
        <v>40</v>
      </c>
      <c r="J114" s="92">
        <f t="shared" si="21"/>
        <v>4628.7987497324075</v>
      </c>
      <c r="K114" s="94">
        <v>6.67741935483871</v>
      </c>
      <c r="L114" s="76">
        <v>1.4838709677419355</v>
      </c>
      <c r="M114" s="76">
        <v>1.8387096774193548</v>
      </c>
      <c r="N114" s="76">
        <v>1.935483870967742</v>
      </c>
      <c r="O114" s="86">
        <v>1.4193548387096775</v>
      </c>
      <c r="P114" s="96">
        <f t="shared" si="22"/>
        <v>1.0544499157893197</v>
      </c>
      <c r="Q114" s="77">
        <f t="shared" si="23"/>
        <v>57.538994338994343</v>
      </c>
      <c r="R114" s="34">
        <f t="shared" si="24"/>
        <v>31</v>
      </c>
      <c r="S114" s="175">
        <v>0</v>
      </c>
      <c r="T114" s="176">
        <v>0</v>
      </c>
      <c r="U114" s="176">
        <v>0</v>
      </c>
      <c r="V114" s="176">
        <v>0</v>
      </c>
      <c r="W114" s="176">
        <v>1</v>
      </c>
      <c r="X114" s="177">
        <v>1</v>
      </c>
      <c r="Y114" s="175">
        <v>1</v>
      </c>
      <c r="Z114" s="176">
        <v>6</v>
      </c>
      <c r="AA114" s="176">
        <v>2</v>
      </c>
      <c r="AB114" s="176">
        <v>3</v>
      </c>
      <c r="AC114" s="177">
        <v>5</v>
      </c>
      <c r="AD114" s="175">
        <v>6</v>
      </c>
      <c r="AE114" s="176">
        <v>5</v>
      </c>
      <c r="AF114" s="176">
        <v>1</v>
      </c>
      <c r="AG114" s="176">
        <v>0</v>
      </c>
      <c r="AH114" s="176">
        <v>0</v>
      </c>
      <c r="AI114" s="177">
        <v>0</v>
      </c>
      <c r="AJ114" s="325"/>
    </row>
    <row r="115" spans="2:36" customFormat="1">
      <c r="B115" s="88">
        <f t="shared" si="20"/>
        <v>94</v>
      </c>
      <c r="C115" s="90" t="s">
        <v>901</v>
      </c>
      <c r="D115" s="75" t="s">
        <v>1201</v>
      </c>
      <c r="E115" s="82" t="s">
        <v>1203</v>
      </c>
      <c r="F115" s="31" t="s">
        <v>1199</v>
      </c>
      <c r="G115" s="33" t="s">
        <v>109</v>
      </c>
      <c r="H115" s="32" t="s">
        <v>1202</v>
      </c>
      <c r="I115" s="84">
        <v>6</v>
      </c>
      <c r="J115" s="92">
        <f t="shared" si="21"/>
        <v>5183.9670413352887</v>
      </c>
      <c r="K115" s="94">
        <v>7.1428571428571432</v>
      </c>
      <c r="L115" s="76">
        <v>1.4047619047619047</v>
      </c>
      <c r="M115" s="76">
        <v>2.3809523809523809</v>
      </c>
      <c r="N115" s="76">
        <v>1.7380952380952381</v>
      </c>
      <c r="O115" s="86">
        <v>1.6190476190476191</v>
      </c>
      <c r="P115" s="96">
        <f t="shared" si="22"/>
        <v>1.0702799827611658</v>
      </c>
      <c r="Q115" s="77">
        <f t="shared" si="23"/>
        <v>85.9124431124431</v>
      </c>
      <c r="R115" s="34">
        <f t="shared" si="24"/>
        <v>42</v>
      </c>
      <c r="S115" s="175">
        <v>0</v>
      </c>
      <c r="T115" s="176">
        <v>0</v>
      </c>
      <c r="U115" s="176">
        <v>0</v>
      </c>
      <c r="V115" s="176">
        <v>1</v>
      </c>
      <c r="W115" s="176">
        <v>2</v>
      </c>
      <c r="X115" s="177">
        <v>2</v>
      </c>
      <c r="Y115" s="175">
        <v>4</v>
      </c>
      <c r="Z115" s="176">
        <v>3</v>
      </c>
      <c r="AA115" s="176">
        <v>7</v>
      </c>
      <c r="AB115" s="176">
        <v>7</v>
      </c>
      <c r="AC115" s="177">
        <v>4</v>
      </c>
      <c r="AD115" s="175">
        <v>4</v>
      </c>
      <c r="AE115" s="176">
        <v>4</v>
      </c>
      <c r="AF115" s="176">
        <v>1</v>
      </c>
      <c r="AG115" s="176">
        <v>3</v>
      </c>
      <c r="AH115" s="176">
        <v>0</v>
      </c>
      <c r="AI115" s="177">
        <v>0</v>
      </c>
      <c r="AJ115" s="325"/>
    </row>
    <row r="116" spans="2:36" customFormat="1">
      <c r="B116" s="88">
        <f t="shared" si="20"/>
        <v>95</v>
      </c>
      <c r="C116" s="90" t="s">
        <v>126</v>
      </c>
      <c r="D116" s="75" t="s">
        <v>175</v>
      </c>
      <c r="E116" s="82" t="s">
        <v>1126</v>
      </c>
      <c r="F116" s="31" t="s">
        <v>1199</v>
      </c>
      <c r="G116" s="33" t="s">
        <v>19</v>
      </c>
      <c r="H116" s="32" t="s">
        <v>1248</v>
      </c>
      <c r="I116" s="84">
        <v>2</v>
      </c>
      <c r="J116" s="92">
        <f t="shared" si="21"/>
        <v>4541.3164176307782</v>
      </c>
      <c r="K116" s="94">
        <v>6.1538461538461542</v>
      </c>
      <c r="L116" s="76">
        <v>1.6153846153846154</v>
      </c>
      <c r="M116" s="76">
        <v>1.6923076923076923</v>
      </c>
      <c r="N116" s="76">
        <v>1.4230769230769231</v>
      </c>
      <c r="O116" s="86">
        <v>1.4230769230769231</v>
      </c>
      <c r="P116" s="96">
        <f t="shared" si="22"/>
        <v>1.1193883611286581</v>
      </c>
      <c r="Q116" s="77">
        <f t="shared" si="23"/>
        <v>50.121212121212125</v>
      </c>
      <c r="R116" s="34">
        <f t="shared" si="24"/>
        <v>26</v>
      </c>
      <c r="S116" s="175">
        <v>0</v>
      </c>
      <c r="T116" s="176">
        <v>0</v>
      </c>
      <c r="U116" s="176">
        <v>0</v>
      </c>
      <c r="V116" s="176">
        <v>1</v>
      </c>
      <c r="W116" s="176">
        <v>1</v>
      </c>
      <c r="X116" s="177">
        <v>1</v>
      </c>
      <c r="Y116" s="175">
        <v>0</v>
      </c>
      <c r="Z116" s="176">
        <v>3</v>
      </c>
      <c r="AA116" s="176">
        <v>6</v>
      </c>
      <c r="AB116" s="176">
        <v>3</v>
      </c>
      <c r="AC116" s="177">
        <v>1</v>
      </c>
      <c r="AD116" s="175">
        <v>1</v>
      </c>
      <c r="AE116" s="176">
        <v>3</v>
      </c>
      <c r="AF116" s="176">
        <v>0</v>
      </c>
      <c r="AG116" s="176">
        <v>1</v>
      </c>
      <c r="AH116" s="176">
        <v>3</v>
      </c>
      <c r="AI116" s="177">
        <v>2</v>
      </c>
      <c r="AJ116" s="325"/>
    </row>
    <row r="117" spans="2:36" customFormat="1">
      <c r="B117" s="88">
        <f t="shared" si="20"/>
        <v>96</v>
      </c>
      <c r="C117" s="90" t="s">
        <v>133</v>
      </c>
      <c r="D117" s="75" t="s">
        <v>1171</v>
      </c>
      <c r="E117" s="82" t="s">
        <v>1126</v>
      </c>
      <c r="F117" s="31" t="s">
        <v>1216</v>
      </c>
      <c r="G117" s="33" t="s">
        <v>19</v>
      </c>
      <c r="H117" s="32" t="s">
        <v>1289</v>
      </c>
      <c r="I117" s="84" t="s">
        <v>40</v>
      </c>
      <c r="J117" s="92">
        <f t="shared" si="21"/>
        <v>4520.1067758745658</v>
      </c>
      <c r="K117" s="94">
        <v>5.7954545454545459</v>
      </c>
      <c r="L117" s="76">
        <v>1.4772727272727273</v>
      </c>
      <c r="M117" s="76">
        <v>1.7954545454545454</v>
      </c>
      <c r="N117" s="76">
        <v>1.0454545454545454</v>
      </c>
      <c r="O117" s="86">
        <v>1.4772727272727273</v>
      </c>
      <c r="P117" s="96">
        <f t="shared" si="22"/>
        <v>1.1037339212042023</v>
      </c>
      <c r="Q117" s="77">
        <f t="shared" si="23"/>
        <v>77.662071262071279</v>
      </c>
      <c r="R117" s="34">
        <f t="shared" si="24"/>
        <v>44</v>
      </c>
      <c r="S117" s="175">
        <v>0</v>
      </c>
      <c r="T117" s="176">
        <v>0</v>
      </c>
      <c r="U117" s="176">
        <v>0</v>
      </c>
      <c r="V117" s="176">
        <v>1</v>
      </c>
      <c r="W117" s="176">
        <v>1</v>
      </c>
      <c r="X117" s="177">
        <v>0</v>
      </c>
      <c r="Y117" s="175">
        <v>3</v>
      </c>
      <c r="Z117" s="176">
        <v>4</v>
      </c>
      <c r="AA117" s="176">
        <v>4</v>
      </c>
      <c r="AB117" s="176">
        <v>3</v>
      </c>
      <c r="AC117" s="177">
        <v>6</v>
      </c>
      <c r="AD117" s="175">
        <v>6</v>
      </c>
      <c r="AE117" s="176">
        <v>5</v>
      </c>
      <c r="AF117" s="176">
        <v>5</v>
      </c>
      <c r="AG117" s="176">
        <v>4</v>
      </c>
      <c r="AH117" s="176">
        <v>2</v>
      </c>
      <c r="AI117" s="177">
        <v>0</v>
      </c>
      <c r="AJ117" s="325"/>
    </row>
    <row r="118" spans="2:36" customFormat="1">
      <c r="B118" s="88">
        <f t="shared" ref="B118:B141" si="25">B117+1</f>
        <v>97</v>
      </c>
      <c r="C118" s="90" t="s">
        <v>902</v>
      </c>
      <c r="D118" s="75" t="s">
        <v>1171</v>
      </c>
      <c r="E118" s="82" t="s">
        <v>912</v>
      </c>
      <c r="F118" s="31" t="s">
        <v>1224</v>
      </c>
      <c r="G118" s="33" t="s">
        <v>41</v>
      </c>
      <c r="H118" s="32" t="s">
        <v>1228</v>
      </c>
      <c r="I118" s="84">
        <v>2.5</v>
      </c>
      <c r="J118" s="92">
        <f t="shared" ref="J118:J136" si="26">(K118*4 + SQRT(Q118) ) * P118 * 128</f>
        <v>4479.8242211669258</v>
      </c>
      <c r="K118" s="94">
        <v>7.0909090909090908</v>
      </c>
      <c r="L118" s="76">
        <v>1.5454545454545454</v>
      </c>
      <c r="M118" s="76">
        <v>2.2727272727272729</v>
      </c>
      <c r="N118" s="76">
        <v>1.3636363636363635</v>
      </c>
      <c r="O118" s="86">
        <v>1.9090909090909092</v>
      </c>
      <c r="P118" s="96">
        <f t="shared" ref="P118:P136" si="27">(SQRT(Q118/R118/K118))*2</f>
        <v>1.0592441785020756</v>
      </c>
      <c r="Q118" s="77">
        <f t="shared" ref="Q118:Q136" si="28">S118*16 + T118*12 + U118*16/2 + V118*16/3+  W118*16/4 + X118*16/5 + Y118*16/6 + Z118*16/7 + AA118*16/8 + AB118* 16/9 + AC118*16/10 + AD118*16/11 + AE118*16/12 + AF118*16/13 + AG118*16/14 + AH118*16/15 + AI118*16/16</f>
        <v>21.878965478965476</v>
      </c>
      <c r="R118" s="34">
        <f t="shared" ref="R118:R136" si="29">SUM(S118:AI118)</f>
        <v>11</v>
      </c>
      <c r="S118" s="175">
        <v>0</v>
      </c>
      <c r="T118" s="176">
        <v>0</v>
      </c>
      <c r="U118" s="176">
        <v>0</v>
      </c>
      <c r="V118" s="176">
        <v>0</v>
      </c>
      <c r="W118" s="176">
        <v>0</v>
      </c>
      <c r="X118" s="177">
        <v>2</v>
      </c>
      <c r="Y118" s="175">
        <v>0</v>
      </c>
      <c r="Z118" s="176">
        <v>2</v>
      </c>
      <c r="AA118" s="176">
        <v>1</v>
      </c>
      <c r="AB118" s="176">
        <v>2</v>
      </c>
      <c r="AC118" s="177">
        <v>0</v>
      </c>
      <c r="AD118" s="175">
        <v>1</v>
      </c>
      <c r="AE118" s="176">
        <v>2</v>
      </c>
      <c r="AF118" s="176">
        <v>1</v>
      </c>
      <c r="AG118" s="176">
        <v>0</v>
      </c>
      <c r="AH118" s="176">
        <v>0</v>
      </c>
      <c r="AI118" s="177">
        <v>0</v>
      </c>
      <c r="AJ118" s="325"/>
    </row>
    <row r="119" spans="2:36" customFormat="1">
      <c r="B119" s="88">
        <f t="shared" si="25"/>
        <v>98</v>
      </c>
      <c r="C119" s="90" t="s">
        <v>627</v>
      </c>
      <c r="D119" s="75" t="s">
        <v>1232</v>
      </c>
      <c r="E119" s="82" t="s">
        <v>1126</v>
      </c>
      <c r="F119" s="31" t="s">
        <v>1199</v>
      </c>
      <c r="G119" s="33" t="s">
        <v>19</v>
      </c>
      <c r="H119" s="32" t="s">
        <v>1251</v>
      </c>
      <c r="I119" s="84">
        <v>3</v>
      </c>
      <c r="J119" s="92">
        <f t="shared" si="26"/>
        <v>4439.4997635628288</v>
      </c>
      <c r="K119" s="94">
        <v>5.8181818181818183</v>
      </c>
      <c r="L119" s="76">
        <v>1.2954545454545454</v>
      </c>
      <c r="M119" s="76">
        <v>1.7727272727272727</v>
      </c>
      <c r="N119" s="76">
        <v>1.3863636363636365</v>
      </c>
      <c r="O119" s="86">
        <v>1.3636363636363635</v>
      </c>
      <c r="P119" s="96">
        <f t="shared" si="27"/>
        <v>1.0853662500602721</v>
      </c>
      <c r="Q119" s="77">
        <f t="shared" si="28"/>
        <v>75.393273393273404</v>
      </c>
      <c r="R119" s="34">
        <f t="shared" si="29"/>
        <v>44</v>
      </c>
      <c r="S119" s="175">
        <v>0</v>
      </c>
      <c r="T119" s="176">
        <v>0</v>
      </c>
      <c r="U119" s="176">
        <v>0</v>
      </c>
      <c r="V119" s="176">
        <v>0</v>
      </c>
      <c r="W119" s="176">
        <v>1</v>
      </c>
      <c r="X119" s="177">
        <v>2</v>
      </c>
      <c r="Y119" s="175">
        <v>1</v>
      </c>
      <c r="Z119" s="176">
        <v>2</v>
      </c>
      <c r="AA119" s="176">
        <v>5</v>
      </c>
      <c r="AB119" s="176">
        <v>6</v>
      </c>
      <c r="AC119" s="177">
        <v>8</v>
      </c>
      <c r="AD119" s="175">
        <v>4</v>
      </c>
      <c r="AE119" s="176">
        <v>5</v>
      </c>
      <c r="AF119" s="176">
        <v>6</v>
      </c>
      <c r="AG119" s="176">
        <v>2</v>
      </c>
      <c r="AH119" s="176">
        <v>2</v>
      </c>
      <c r="AI119" s="177">
        <v>0</v>
      </c>
      <c r="AJ119" s="325"/>
    </row>
    <row r="120" spans="2:36" customFormat="1">
      <c r="B120" s="88">
        <f t="shared" si="25"/>
        <v>99</v>
      </c>
      <c r="C120" s="90" t="s">
        <v>911</v>
      </c>
      <c r="D120" s="75" t="s">
        <v>1175</v>
      </c>
      <c r="E120" s="82" t="s">
        <v>1126</v>
      </c>
      <c r="F120" s="31" t="s">
        <v>1209</v>
      </c>
      <c r="G120" s="33" t="s">
        <v>146</v>
      </c>
      <c r="H120" s="32" t="s">
        <v>1235</v>
      </c>
      <c r="I120" s="84" t="s">
        <v>40</v>
      </c>
      <c r="J120" s="92">
        <f t="shared" si="26"/>
        <v>4394.6644608159822</v>
      </c>
      <c r="K120" s="94">
        <v>6.48</v>
      </c>
      <c r="L120" s="76">
        <v>1.76</v>
      </c>
      <c r="M120" s="76">
        <v>2.12</v>
      </c>
      <c r="N120" s="76">
        <v>1.4</v>
      </c>
      <c r="O120" s="86">
        <v>1.25</v>
      </c>
      <c r="P120" s="96">
        <f t="shared" si="27"/>
        <v>1.0525711784406142</v>
      </c>
      <c r="Q120" s="77">
        <f t="shared" si="28"/>
        <v>44.870196470196468</v>
      </c>
      <c r="R120" s="34">
        <f t="shared" si="29"/>
        <v>25</v>
      </c>
      <c r="S120" s="175">
        <v>0</v>
      </c>
      <c r="T120" s="176">
        <v>0</v>
      </c>
      <c r="U120" s="176">
        <v>0</v>
      </c>
      <c r="V120" s="176">
        <v>0</v>
      </c>
      <c r="W120" s="176">
        <v>0</v>
      </c>
      <c r="X120" s="177">
        <v>1</v>
      </c>
      <c r="Y120" s="175">
        <v>1</v>
      </c>
      <c r="Z120" s="176">
        <v>3</v>
      </c>
      <c r="AA120" s="176">
        <v>5</v>
      </c>
      <c r="AB120" s="176">
        <v>3</v>
      </c>
      <c r="AC120" s="177">
        <v>3</v>
      </c>
      <c r="AD120" s="175">
        <v>4</v>
      </c>
      <c r="AE120" s="176">
        <v>2</v>
      </c>
      <c r="AF120" s="176">
        <v>2</v>
      </c>
      <c r="AG120" s="176">
        <v>0</v>
      </c>
      <c r="AH120" s="176">
        <v>1</v>
      </c>
      <c r="AI120" s="177">
        <v>0</v>
      </c>
      <c r="AJ120" s="325"/>
    </row>
    <row r="121" spans="2:36" customFormat="1">
      <c r="B121" s="88">
        <f t="shared" si="25"/>
        <v>100</v>
      </c>
      <c r="C121" s="90" t="s">
        <v>444</v>
      </c>
      <c r="D121" s="75" t="s">
        <v>1280</v>
      </c>
      <c r="E121" s="82" t="s">
        <v>1126</v>
      </c>
      <c r="F121" s="31" t="s">
        <v>1199</v>
      </c>
      <c r="G121" s="33" t="s">
        <v>19</v>
      </c>
      <c r="H121" s="32" t="s">
        <v>1236</v>
      </c>
      <c r="I121" s="84" t="s">
        <v>40</v>
      </c>
      <c r="J121" s="92">
        <f t="shared" si="26"/>
        <v>4151.8194328995096</v>
      </c>
      <c r="K121" s="94">
        <v>6</v>
      </c>
      <c r="L121" s="76">
        <v>1.1904761904761905</v>
      </c>
      <c r="M121" s="76">
        <v>1.6666666666666667</v>
      </c>
      <c r="N121" s="76">
        <v>1.6190476190476191</v>
      </c>
      <c r="O121" s="86">
        <v>1.5238095238095237</v>
      </c>
      <c r="P121" s="96">
        <f t="shared" si="27"/>
        <v>1.0791606892206655</v>
      </c>
      <c r="Q121" s="77">
        <f t="shared" si="28"/>
        <v>36.684515484515487</v>
      </c>
      <c r="R121" s="34">
        <f t="shared" si="29"/>
        <v>21</v>
      </c>
      <c r="S121" s="175">
        <v>0</v>
      </c>
      <c r="T121" s="176">
        <v>0</v>
      </c>
      <c r="U121" s="176">
        <v>0</v>
      </c>
      <c r="V121" s="176">
        <v>0</v>
      </c>
      <c r="W121" s="176">
        <v>1</v>
      </c>
      <c r="X121" s="177">
        <v>0</v>
      </c>
      <c r="Y121" s="175">
        <v>1</v>
      </c>
      <c r="Z121" s="176">
        <v>1</v>
      </c>
      <c r="AA121" s="176">
        <v>3</v>
      </c>
      <c r="AB121" s="176">
        <v>3</v>
      </c>
      <c r="AC121" s="177">
        <v>2</v>
      </c>
      <c r="AD121" s="175">
        <v>3</v>
      </c>
      <c r="AE121" s="176">
        <v>3</v>
      </c>
      <c r="AF121" s="176">
        <v>3</v>
      </c>
      <c r="AG121" s="176">
        <v>1</v>
      </c>
      <c r="AH121" s="176">
        <v>0</v>
      </c>
      <c r="AI121" s="177">
        <v>0</v>
      </c>
      <c r="AJ121" s="325"/>
    </row>
    <row r="122" spans="2:36" customFormat="1">
      <c r="B122" s="87">
        <f t="shared" si="25"/>
        <v>101</v>
      </c>
      <c r="C122" s="89" t="s">
        <v>640</v>
      </c>
      <c r="D122" s="78" t="s">
        <v>450</v>
      </c>
      <c r="E122" s="81" t="s">
        <v>1126</v>
      </c>
      <c r="F122" s="52" t="s">
        <v>1211</v>
      </c>
      <c r="G122" s="54" t="s">
        <v>151</v>
      </c>
      <c r="H122" s="53" t="s">
        <v>1243</v>
      </c>
      <c r="I122" s="83" t="s">
        <v>40</v>
      </c>
      <c r="J122" s="91">
        <f t="shared" si="26"/>
        <v>4118.4114565623213</v>
      </c>
      <c r="K122" s="93">
        <v>5.9230769230769234</v>
      </c>
      <c r="L122" s="79">
        <v>1.1538461538461537</v>
      </c>
      <c r="M122" s="79">
        <v>2</v>
      </c>
      <c r="N122" s="79">
        <v>1.5384615384615385</v>
      </c>
      <c r="O122" s="85">
        <v>1.2307692307692308</v>
      </c>
      <c r="P122" s="95">
        <f t="shared" si="27"/>
        <v>1.1240565018481834</v>
      </c>
      <c r="Q122" s="80">
        <f t="shared" si="28"/>
        <v>24.322433122433125</v>
      </c>
      <c r="R122" s="55">
        <f t="shared" si="29"/>
        <v>13</v>
      </c>
      <c r="S122" s="173">
        <v>0</v>
      </c>
      <c r="T122" s="174">
        <v>0</v>
      </c>
      <c r="U122" s="174">
        <v>0</v>
      </c>
      <c r="V122" s="174">
        <v>0</v>
      </c>
      <c r="W122" s="174">
        <v>1</v>
      </c>
      <c r="X122" s="344">
        <v>1</v>
      </c>
      <c r="Y122" s="173">
        <v>1</v>
      </c>
      <c r="Z122" s="174">
        <v>1</v>
      </c>
      <c r="AA122" s="174">
        <v>0</v>
      </c>
      <c r="AB122" s="174">
        <v>1</v>
      </c>
      <c r="AC122" s="344">
        <v>1</v>
      </c>
      <c r="AD122" s="173">
        <v>1</v>
      </c>
      <c r="AE122" s="174">
        <v>2</v>
      </c>
      <c r="AF122" s="174">
        <v>2</v>
      </c>
      <c r="AG122" s="174">
        <v>1</v>
      </c>
      <c r="AH122" s="174">
        <v>1</v>
      </c>
      <c r="AI122" s="272">
        <v>0</v>
      </c>
      <c r="AJ122" s="325" t="s">
        <v>1499</v>
      </c>
    </row>
    <row r="123" spans="2:36" customFormat="1">
      <c r="B123" s="88">
        <f t="shared" si="25"/>
        <v>102</v>
      </c>
      <c r="C123" s="90" t="s">
        <v>113</v>
      </c>
      <c r="D123" s="75" t="s">
        <v>1232</v>
      </c>
      <c r="E123" s="82" t="s">
        <v>1203</v>
      </c>
      <c r="F123" s="31" t="s">
        <v>1224</v>
      </c>
      <c r="G123" s="33" t="s">
        <v>19</v>
      </c>
      <c r="H123" s="32" t="s">
        <v>1249</v>
      </c>
      <c r="I123" s="84">
        <v>100</v>
      </c>
      <c r="J123" s="92">
        <f t="shared" si="26"/>
        <v>4102.2417563714725</v>
      </c>
      <c r="K123" s="94">
        <v>5</v>
      </c>
      <c r="L123" s="76">
        <v>1.1666666666666667</v>
      </c>
      <c r="M123" s="76">
        <v>1.4791666666666667</v>
      </c>
      <c r="N123" s="76">
        <v>1.0208333333333333</v>
      </c>
      <c r="O123" s="86">
        <v>1.3333333333333333</v>
      </c>
      <c r="P123" s="96">
        <f t="shared" si="27"/>
        <v>1.1181847210264817</v>
      </c>
      <c r="Q123" s="77">
        <f t="shared" si="28"/>
        <v>75.020224220224236</v>
      </c>
      <c r="R123" s="34">
        <f t="shared" si="29"/>
        <v>48</v>
      </c>
      <c r="S123" s="175">
        <v>0</v>
      </c>
      <c r="T123" s="176">
        <v>0</v>
      </c>
      <c r="U123" s="176">
        <v>0</v>
      </c>
      <c r="V123" s="176">
        <v>0</v>
      </c>
      <c r="W123" s="176">
        <v>0</v>
      </c>
      <c r="X123" s="177">
        <v>0</v>
      </c>
      <c r="Y123" s="175">
        <v>2</v>
      </c>
      <c r="Z123" s="176">
        <v>4</v>
      </c>
      <c r="AA123" s="176">
        <v>5</v>
      </c>
      <c r="AB123" s="176">
        <v>5</v>
      </c>
      <c r="AC123" s="177">
        <v>6</v>
      </c>
      <c r="AD123" s="175">
        <v>5</v>
      </c>
      <c r="AE123" s="176">
        <v>6</v>
      </c>
      <c r="AF123" s="176">
        <v>5</v>
      </c>
      <c r="AG123" s="176">
        <v>3</v>
      </c>
      <c r="AH123" s="176">
        <v>3</v>
      </c>
      <c r="AI123" s="177">
        <v>4</v>
      </c>
      <c r="AJ123" s="325"/>
    </row>
    <row r="124" spans="2:36" customFormat="1">
      <c r="B124" s="88">
        <f t="shared" si="25"/>
        <v>103</v>
      </c>
      <c r="C124" s="90" t="s">
        <v>470</v>
      </c>
      <c r="D124" s="75" t="s">
        <v>450</v>
      </c>
      <c r="E124" s="82" t="s">
        <v>912</v>
      </c>
      <c r="F124" s="31" t="s">
        <v>1199</v>
      </c>
      <c r="G124" s="33" t="s">
        <v>19</v>
      </c>
      <c r="H124" s="32" t="s">
        <v>1247</v>
      </c>
      <c r="I124" s="84">
        <v>2.5</v>
      </c>
      <c r="J124" s="92">
        <f t="shared" si="26"/>
        <v>4085.1795484080121</v>
      </c>
      <c r="K124" s="94">
        <v>4.6363636363636367</v>
      </c>
      <c r="L124" s="76">
        <v>0.81818181818181823</v>
      </c>
      <c r="M124" s="76">
        <v>1.6909090909090909</v>
      </c>
      <c r="N124" s="76">
        <v>1.0363636363636364</v>
      </c>
      <c r="O124" s="86">
        <v>1.0909090909090908</v>
      </c>
      <c r="P124" s="96">
        <f t="shared" si="27"/>
        <v>1.1507822350623278</v>
      </c>
      <c r="Q124" s="77">
        <f t="shared" si="28"/>
        <v>84.42410922410923</v>
      </c>
      <c r="R124" s="34">
        <f t="shared" si="29"/>
        <v>55</v>
      </c>
      <c r="S124" s="175">
        <v>0</v>
      </c>
      <c r="T124" s="176">
        <v>0</v>
      </c>
      <c r="U124" s="176">
        <v>0</v>
      </c>
      <c r="V124" s="176">
        <v>0</v>
      </c>
      <c r="W124" s="176">
        <v>1</v>
      </c>
      <c r="X124" s="177">
        <v>1</v>
      </c>
      <c r="Y124" s="175">
        <v>1</v>
      </c>
      <c r="Z124" s="176">
        <v>3</v>
      </c>
      <c r="AA124" s="176">
        <v>3</v>
      </c>
      <c r="AB124" s="176">
        <v>6</v>
      </c>
      <c r="AC124" s="177">
        <v>6</v>
      </c>
      <c r="AD124" s="175">
        <v>2</v>
      </c>
      <c r="AE124" s="176">
        <v>10</v>
      </c>
      <c r="AF124" s="176">
        <v>9</v>
      </c>
      <c r="AG124" s="176">
        <v>5</v>
      </c>
      <c r="AH124" s="176">
        <v>6</v>
      </c>
      <c r="AI124" s="177">
        <v>2</v>
      </c>
      <c r="AJ124" s="325"/>
    </row>
    <row r="125" spans="2:36" customFormat="1">
      <c r="B125" s="88">
        <f t="shared" si="25"/>
        <v>104</v>
      </c>
      <c r="C125" s="90" t="s">
        <v>131</v>
      </c>
      <c r="D125" s="75" t="s">
        <v>1232</v>
      </c>
      <c r="E125" s="82" t="s">
        <v>1203</v>
      </c>
      <c r="F125" s="31" t="s">
        <v>1199</v>
      </c>
      <c r="G125" s="33" t="s">
        <v>19</v>
      </c>
      <c r="H125" s="32" t="s">
        <v>1251</v>
      </c>
      <c r="I125" s="84">
        <v>83</v>
      </c>
      <c r="J125" s="92">
        <f t="shared" si="26"/>
        <v>4061.6644909122492</v>
      </c>
      <c r="K125" s="94">
        <v>4.7254901960784315</v>
      </c>
      <c r="L125" s="76">
        <v>1.196078431372549</v>
      </c>
      <c r="M125" s="76">
        <v>1.5686274509803921</v>
      </c>
      <c r="N125" s="76">
        <v>0.82352941176470584</v>
      </c>
      <c r="O125" s="86">
        <v>1.1372549019607843</v>
      </c>
      <c r="P125" s="96">
        <f t="shared" si="27"/>
        <v>1.1426190665766403</v>
      </c>
      <c r="Q125" s="77">
        <f t="shared" si="28"/>
        <v>78.661094461094464</v>
      </c>
      <c r="R125" s="34">
        <f t="shared" si="29"/>
        <v>51</v>
      </c>
      <c r="S125" s="175">
        <v>0</v>
      </c>
      <c r="T125" s="176">
        <v>0</v>
      </c>
      <c r="U125" s="176">
        <v>0</v>
      </c>
      <c r="V125" s="176">
        <v>0</v>
      </c>
      <c r="W125" s="176">
        <v>0</v>
      </c>
      <c r="X125" s="177">
        <v>2</v>
      </c>
      <c r="Y125" s="175">
        <v>2</v>
      </c>
      <c r="Z125" s="176">
        <v>2</v>
      </c>
      <c r="AA125" s="176">
        <v>3</v>
      </c>
      <c r="AB125" s="176">
        <v>4</v>
      </c>
      <c r="AC125" s="177">
        <v>6</v>
      </c>
      <c r="AD125" s="175">
        <v>6</v>
      </c>
      <c r="AE125" s="176">
        <v>7</v>
      </c>
      <c r="AF125" s="176">
        <v>6</v>
      </c>
      <c r="AG125" s="176">
        <v>7</v>
      </c>
      <c r="AH125" s="176">
        <v>3</v>
      </c>
      <c r="AI125" s="177">
        <v>3</v>
      </c>
      <c r="AJ125" s="325"/>
    </row>
    <row r="126" spans="2:36" customFormat="1">
      <c r="B126" s="88">
        <f t="shared" si="25"/>
        <v>105</v>
      </c>
      <c r="C126" s="90" t="s">
        <v>1112</v>
      </c>
      <c r="D126" s="75" t="s">
        <v>1284</v>
      </c>
      <c r="E126" s="82" t="s">
        <v>1203</v>
      </c>
      <c r="F126" s="31" t="s">
        <v>1216</v>
      </c>
      <c r="G126" s="33" t="s">
        <v>19</v>
      </c>
      <c r="H126" s="32" t="s">
        <v>1290</v>
      </c>
      <c r="I126" s="84">
        <v>75</v>
      </c>
      <c r="J126" s="92">
        <f t="shared" si="26"/>
        <v>3724.1692795084377</v>
      </c>
      <c r="K126" s="94">
        <v>4.59375</v>
      </c>
      <c r="L126" s="76">
        <v>1.28125</v>
      </c>
      <c r="M126" s="76">
        <v>1.5</v>
      </c>
      <c r="N126" s="76">
        <v>0.8125</v>
      </c>
      <c r="O126" s="86">
        <v>1</v>
      </c>
      <c r="P126" s="96">
        <f t="shared" si="27"/>
        <v>1.1483469202784036</v>
      </c>
      <c r="Q126" s="77">
        <f t="shared" si="28"/>
        <v>48.462248862248863</v>
      </c>
      <c r="R126" s="34">
        <f t="shared" si="29"/>
        <v>32</v>
      </c>
      <c r="S126" s="175">
        <v>0</v>
      </c>
      <c r="T126" s="176">
        <v>0</v>
      </c>
      <c r="U126" s="176">
        <v>0</v>
      </c>
      <c r="V126" s="176">
        <v>0</v>
      </c>
      <c r="W126" s="176">
        <v>1</v>
      </c>
      <c r="X126" s="177">
        <v>1</v>
      </c>
      <c r="Y126" s="175">
        <v>0</v>
      </c>
      <c r="Z126" s="176">
        <v>0</v>
      </c>
      <c r="AA126" s="176">
        <v>1</v>
      </c>
      <c r="AB126" s="176">
        <v>2</v>
      </c>
      <c r="AC126" s="177">
        <v>1</v>
      </c>
      <c r="AD126" s="175">
        <v>8</v>
      </c>
      <c r="AE126" s="176">
        <v>8</v>
      </c>
      <c r="AF126" s="176">
        <v>6</v>
      </c>
      <c r="AG126" s="176">
        <v>2</v>
      </c>
      <c r="AH126" s="176">
        <v>2</v>
      </c>
      <c r="AI126" s="177">
        <v>0</v>
      </c>
      <c r="AJ126" s="325"/>
    </row>
    <row r="127" spans="2:36" customFormat="1">
      <c r="B127" s="88">
        <f t="shared" si="25"/>
        <v>106</v>
      </c>
      <c r="C127" s="90" t="s">
        <v>913</v>
      </c>
      <c r="D127" s="75" t="s">
        <v>175</v>
      </c>
      <c r="E127" s="82" t="s">
        <v>1203</v>
      </c>
      <c r="F127" s="31" t="s">
        <v>1209</v>
      </c>
      <c r="G127" s="33" t="s">
        <v>47</v>
      </c>
      <c r="H127" s="32" t="s">
        <v>1293</v>
      </c>
      <c r="I127" s="84" t="s">
        <v>40</v>
      </c>
      <c r="J127" s="92">
        <f t="shared" si="26"/>
        <v>3708.8708305603018</v>
      </c>
      <c r="K127" s="94">
        <v>3.3783783783783785</v>
      </c>
      <c r="L127" s="76">
        <v>0.55405405405405406</v>
      </c>
      <c r="M127" s="76">
        <v>1.0945945945945945</v>
      </c>
      <c r="N127" s="76">
        <v>0.63513513513513509</v>
      </c>
      <c r="O127" s="86">
        <v>1.0945945945945945</v>
      </c>
      <c r="P127" s="96">
        <f t="shared" si="27"/>
        <v>1.2419013706083966</v>
      </c>
      <c r="Q127" s="77">
        <f t="shared" si="28"/>
        <v>96.394938394938393</v>
      </c>
      <c r="R127" s="34">
        <f t="shared" si="29"/>
        <v>74</v>
      </c>
      <c r="S127" s="175">
        <v>0</v>
      </c>
      <c r="T127" s="176">
        <v>0</v>
      </c>
      <c r="U127" s="176">
        <v>0</v>
      </c>
      <c r="V127" s="176">
        <v>0</v>
      </c>
      <c r="W127" s="176">
        <v>0</v>
      </c>
      <c r="X127" s="177">
        <v>0</v>
      </c>
      <c r="Y127" s="175">
        <v>0</v>
      </c>
      <c r="Z127" s="176">
        <v>1</v>
      </c>
      <c r="AA127" s="176">
        <v>2</v>
      </c>
      <c r="AB127" s="176">
        <v>3</v>
      </c>
      <c r="AC127" s="177">
        <v>3</v>
      </c>
      <c r="AD127" s="175">
        <v>9</v>
      </c>
      <c r="AE127" s="176">
        <v>12</v>
      </c>
      <c r="AF127" s="176">
        <v>17</v>
      </c>
      <c r="AG127" s="176">
        <v>17</v>
      </c>
      <c r="AH127" s="176">
        <v>8</v>
      </c>
      <c r="AI127" s="177">
        <v>2</v>
      </c>
      <c r="AJ127" s="325"/>
    </row>
    <row r="128" spans="2:36" customFormat="1">
      <c r="B128" s="88">
        <f t="shared" si="25"/>
        <v>107</v>
      </c>
      <c r="C128" s="90" t="s">
        <v>938</v>
      </c>
      <c r="D128" s="75" t="s">
        <v>1294</v>
      </c>
      <c r="E128" s="82" t="s">
        <v>912</v>
      </c>
      <c r="F128" s="31" t="s">
        <v>1209</v>
      </c>
      <c r="G128" s="33" t="s">
        <v>939</v>
      </c>
      <c r="H128" s="32" t="s">
        <v>1268</v>
      </c>
      <c r="I128" s="84" t="s">
        <v>40</v>
      </c>
      <c r="J128" s="92">
        <f t="shared" si="26"/>
        <v>3704.9568526739376</v>
      </c>
      <c r="K128" s="94">
        <v>3.2608695652173911</v>
      </c>
      <c r="L128" s="76">
        <v>0.60869565217391308</v>
      </c>
      <c r="M128" s="76">
        <v>0.92753623188405798</v>
      </c>
      <c r="N128" s="76">
        <v>1.0289855072463767</v>
      </c>
      <c r="O128" s="86">
        <v>0.69565217391304346</v>
      </c>
      <c r="P128" s="96">
        <f t="shared" si="27"/>
        <v>1.2788001431015219</v>
      </c>
      <c r="Q128" s="77">
        <f t="shared" si="28"/>
        <v>91.987301587301587</v>
      </c>
      <c r="R128" s="34">
        <f t="shared" si="29"/>
        <v>69</v>
      </c>
      <c r="S128" s="175">
        <v>0</v>
      </c>
      <c r="T128" s="176">
        <v>0</v>
      </c>
      <c r="U128" s="176">
        <v>0</v>
      </c>
      <c r="V128" s="176">
        <v>0</v>
      </c>
      <c r="W128" s="176">
        <v>0</v>
      </c>
      <c r="X128" s="177">
        <v>2</v>
      </c>
      <c r="Y128" s="175">
        <v>1</v>
      </c>
      <c r="Z128" s="176">
        <v>1</v>
      </c>
      <c r="AA128" s="176">
        <v>0</v>
      </c>
      <c r="AB128" s="176">
        <v>1</v>
      </c>
      <c r="AC128" s="177">
        <v>4</v>
      </c>
      <c r="AD128" s="175">
        <v>11</v>
      </c>
      <c r="AE128" s="176">
        <v>6</v>
      </c>
      <c r="AF128" s="176">
        <v>13</v>
      </c>
      <c r="AG128" s="176">
        <v>13</v>
      </c>
      <c r="AH128" s="176">
        <v>9</v>
      </c>
      <c r="AI128" s="177">
        <v>8</v>
      </c>
      <c r="AJ128" s="325"/>
    </row>
    <row r="129" spans="2:36" customFormat="1">
      <c r="B129" s="88">
        <f t="shared" si="25"/>
        <v>108</v>
      </c>
      <c r="C129" s="90" t="s">
        <v>637</v>
      </c>
      <c r="D129" s="75" t="s">
        <v>1232</v>
      </c>
      <c r="E129" s="82" t="s">
        <v>1203</v>
      </c>
      <c r="F129" s="31" t="s">
        <v>1209</v>
      </c>
      <c r="G129" s="33" t="s">
        <v>1296</v>
      </c>
      <c r="H129" s="32" t="s">
        <v>1295</v>
      </c>
      <c r="I129" s="84">
        <v>350</v>
      </c>
      <c r="J129" s="92">
        <f t="shared" si="26"/>
        <v>3567.6658766293021</v>
      </c>
      <c r="K129" s="94">
        <v>3.3666666666666667</v>
      </c>
      <c r="L129" s="76">
        <v>0.8666666666666667</v>
      </c>
      <c r="M129" s="76">
        <v>1.1166666666666667</v>
      </c>
      <c r="N129" s="76">
        <v>0.71666666666666667</v>
      </c>
      <c r="O129" s="86">
        <v>0.66666666666666663</v>
      </c>
      <c r="P129" s="96">
        <f t="shared" si="27"/>
        <v>1.2479309104800462</v>
      </c>
      <c r="Q129" s="77">
        <f t="shared" si="28"/>
        <v>78.645243645243653</v>
      </c>
      <c r="R129" s="34">
        <f t="shared" si="29"/>
        <v>60</v>
      </c>
      <c r="S129" s="175">
        <v>0</v>
      </c>
      <c r="T129" s="176">
        <v>0</v>
      </c>
      <c r="U129" s="176">
        <v>0</v>
      </c>
      <c r="V129" s="176">
        <v>0</v>
      </c>
      <c r="W129" s="176">
        <v>0</v>
      </c>
      <c r="X129" s="177">
        <v>0</v>
      </c>
      <c r="Y129" s="175">
        <v>0</v>
      </c>
      <c r="Z129" s="176">
        <v>1</v>
      </c>
      <c r="AA129" s="176">
        <v>2</v>
      </c>
      <c r="AB129" s="176">
        <v>1</v>
      </c>
      <c r="AC129" s="177">
        <v>6</v>
      </c>
      <c r="AD129" s="175">
        <v>9</v>
      </c>
      <c r="AE129" s="176">
        <v>8</v>
      </c>
      <c r="AF129" s="176">
        <v>11</v>
      </c>
      <c r="AG129" s="176">
        <v>9</v>
      </c>
      <c r="AH129" s="176">
        <v>6</v>
      </c>
      <c r="AI129" s="177">
        <v>7</v>
      </c>
      <c r="AJ129" s="325"/>
    </row>
    <row r="130" spans="2:36" customFormat="1">
      <c r="B130" s="88">
        <f t="shared" si="25"/>
        <v>109</v>
      </c>
      <c r="C130" s="90" t="s">
        <v>110</v>
      </c>
      <c r="D130" s="75" t="s">
        <v>450</v>
      </c>
      <c r="E130" s="82" t="s">
        <v>1126</v>
      </c>
      <c r="F130" s="31" t="s">
        <v>1211</v>
      </c>
      <c r="G130" s="33" t="s">
        <v>1297</v>
      </c>
      <c r="H130" s="32" t="s">
        <v>1247</v>
      </c>
      <c r="I130" s="84" t="s">
        <v>41</v>
      </c>
      <c r="J130" s="92">
        <f t="shared" si="26"/>
        <v>3165.7152976032498</v>
      </c>
      <c r="K130" s="94">
        <v>2.9047619047619047</v>
      </c>
      <c r="L130" s="76">
        <v>0.35714285714285715</v>
      </c>
      <c r="M130" s="76">
        <v>1.0238095238095237</v>
      </c>
      <c r="N130" s="76">
        <v>0.7857142857142857</v>
      </c>
      <c r="O130" s="86">
        <v>0.73809523809523814</v>
      </c>
      <c r="P130" s="96">
        <f t="shared" si="27"/>
        <v>1.3112924152058241</v>
      </c>
      <c r="Q130" s="77">
        <f t="shared" si="28"/>
        <v>52.444377844377847</v>
      </c>
      <c r="R130" s="34">
        <f t="shared" si="29"/>
        <v>42</v>
      </c>
      <c r="S130" s="175">
        <v>0</v>
      </c>
      <c r="T130" s="176">
        <v>0</v>
      </c>
      <c r="U130" s="176">
        <v>0</v>
      </c>
      <c r="V130" s="176">
        <v>0</v>
      </c>
      <c r="W130" s="176">
        <v>0</v>
      </c>
      <c r="X130" s="177">
        <v>0</v>
      </c>
      <c r="Y130" s="175">
        <v>0</v>
      </c>
      <c r="Z130" s="176">
        <v>0</v>
      </c>
      <c r="AA130" s="176">
        <v>1</v>
      </c>
      <c r="AB130" s="176">
        <v>1</v>
      </c>
      <c r="AC130" s="177">
        <v>2</v>
      </c>
      <c r="AD130" s="175">
        <v>2</v>
      </c>
      <c r="AE130" s="176">
        <v>7</v>
      </c>
      <c r="AF130" s="176">
        <v>11</v>
      </c>
      <c r="AG130" s="176">
        <v>9</v>
      </c>
      <c r="AH130" s="176">
        <v>6</v>
      </c>
      <c r="AI130" s="177">
        <v>3</v>
      </c>
      <c r="AJ130" s="325"/>
    </row>
    <row r="131" spans="2:36" customFormat="1">
      <c r="B131" s="88">
        <f t="shared" si="25"/>
        <v>110</v>
      </c>
      <c r="C131" s="90" t="s">
        <v>621</v>
      </c>
      <c r="D131" s="75" t="s">
        <v>1298</v>
      </c>
      <c r="E131" s="82" t="s">
        <v>1126</v>
      </c>
      <c r="F131" s="31" t="s">
        <v>41</v>
      </c>
      <c r="G131" s="33" t="s">
        <v>47</v>
      </c>
      <c r="H131" s="32" t="s">
        <v>41</v>
      </c>
      <c r="I131" s="84" t="s">
        <v>40</v>
      </c>
      <c r="J131" s="92">
        <f t="shared" si="26"/>
        <v>3128.063144426133</v>
      </c>
      <c r="K131" s="94">
        <v>3.8888888888888888</v>
      </c>
      <c r="L131" s="76">
        <v>1</v>
      </c>
      <c r="M131" s="76">
        <v>0.83333333333333337</v>
      </c>
      <c r="N131" s="76">
        <v>0.66666666666666663</v>
      </c>
      <c r="O131" s="86">
        <v>1.3888888888888888</v>
      </c>
      <c r="P131" s="96">
        <f t="shared" si="27"/>
        <v>1.1901140974473807</v>
      </c>
      <c r="Q131" s="77">
        <f t="shared" si="28"/>
        <v>24.786502386502388</v>
      </c>
      <c r="R131" s="34">
        <f t="shared" si="29"/>
        <v>18</v>
      </c>
      <c r="S131" s="175">
        <v>0</v>
      </c>
      <c r="T131" s="176">
        <v>0</v>
      </c>
      <c r="U131" s="176">
        <v>0</v>
      </c>
      <c r="V131" s="176">
        <v>0</v>
      </c>
      <c r="W131" s="176">
        <v>0</v>
      </c>
      <c r="X131" s="177">
        <v>0</v>
      </c>
      <c r="Y131" s="175">
        <v>0</v>
      </c>
      <c r="Z131" s="176">
        <v>0</v>
      </c>
      <c r="AA131" s="176">
        <v>2</v>
      </c>
      <c r="AB131" s="176">
        <v>1</v>
      </c>
      <c r="AC131" s="177">
        <v>2</v>
      </c>
      <c r="AD131" s="175">
        <v>2</v>
      </c>
      <c r="AE131" s="176">
        <v>2</v>
      </c>
      <c r="AF131" s="176">
        <v>2</v>
      </c>
      <c r="AG131" s="176">
        <v>4</v>
      </c>
      <c r="AH131" s="176">
        <v>3</v>
      </c>
      <c r="AI131" s="177">
        <v>0</v>
      </c>
      <c r="AJ131" s="325"/>
    </row>
    <row r="132" spans="2:36" customFormat="1">
      <c r="B132" s="87">
        <f t="shared" si="25"/>
        <v>111</v>
      </c>
      <c r="C132" s="89" t="s">
        <v>177</v>
      </c>
      <c r="D132" s="78" t="s">
        <v>1232</v>
      </c>
      <c r="E132" s="81" t="s">
        <v>1203</v>
      </c>
      <c r="F132" s="52" t="s">
        <v>1209</v>
      </c>
      <c r="G132" s="54" t="s">
        <v>1299</v>
      </c>
      <c r="H132" s="53" t="s">
        <v>1268</v>
      </c>
      <c r="I132" s="83">
        <v>220</v>
      </c>
      <c r="J132" s="91">
        <f t="shared" si="26"/>
        <v>3115.8844479795766</v>
      </c>
      <c r="K132" s="93">
        <v>1.6610169491525424</v>
      </c>
      <c r="L132" s="79">
        <v>0.15254237288135594</v>
      </c>
      <c r="M132" s="79">
        <v>0.9152542372881356</v>
      </c>
      <c r="N132" s="79">
        <v>0.4576271186440678</v>
      </c>
      <c r="O132" s="85">
        <v>0.13559322033898305</v>
      </c>
      <c r="P132" s="95">
        <f t="shared" si="27"/>
        <v>1.6458378942315361</v>
      </c>
      <c r="Q132" s="80">
        <f t="shared" si="28"/>
        <v>66.365168165168171</v>
      </c>
      <c r="R132" s="55">
        <f t="shared" si="29"/>
        <v>59</v>
      </c>
      <c r="S132" s="173">
        <v>0</v>
      </c>
      <c r="T132" s="174">
        <v>0</v>
      </c>
      <c r="U132" s="174">
        <v>0</v>
      </c>
      <c r="V132" s="174">
        <v>0</v>
      </c>
      <c r="W132" s="174">
        <v>0</v>
      </c>
      <c r="X132" s="344">
        <v>0</v>
      </c>
      <c r="Y132" s="173">
        <v>0</v>
      </c>
      <c r="Z132" s="174">
        <v>0</v>
      </c>
      <c r="AA132" s="174">
        <v>0</v>
      </c>
      <c r="AB132" s="174">
        <v>0</v>
      </c>
      <c r="AC132" s="344">
        <v>0</v>
      </c>
      <c r="AD132" s="173">
        <v>1</v>
      </c>
      <c r="AE132" s="174">
        <v>5</v>
      </c>
      <c r="AF132" s="174">
        <v>7</v>
      </c>
      <c r="AG132" s="174">
        <v>17</v>
      </c>
      <c r="AH132" s="174">
        <v>18</v>
      </c>
      <c r="AI132" s="272">
        <v>11</v>
      </c>
      <c r="AJ132" s="325" t="s">
        <v>1499</v>
      </c>
    </row>
    <row r="133" spans="2:36" customFormat="1">
      <c r="B133" s="88">
        <f t="shared" si="25"/>
        <v>112</v>
      </c>
      <c r="C133" s="90" t="s">
        <v>619</v>
      </c>
      <c r="D133" s="75" t="s">
        <v>41</v>
      </c>
      <c r="E133" s="82" t="s">
        <v>1126</v>
      </c>
      <c r="F133" s="31" t="s">
        <v>41</v>
      </c>
      <c r="G133" s="33" t="s">
        <v>47</v>
      </c>
      <c r="H133" s="32" t="s">
        <v>41</v>
      </c>
      <c r="I133" s="84" t="s">
        <v>40</v>
      </c>
      <c r="J133" s="92">
        <f t="shared" si="26"/>
        <v>3112.4639707992696</v>
      </c>
      <c r="K133" s="94">
        <v>4.25</v>
      </c>
      <c r="L133" s="76">
        <v>0.91666666666666663</v>
      </c>
      <c r="M133" s="76">
        <v>1.1666666666666667</v>
      </c>
      <c r="N133" s="76">
        <v>0.83333333333333337</v>
      </c>
      <c r="O133" s="86">
        <v>1.3333333333333333</v>
      </c>
      <c r="P133" s="96">
        <f t="shared" si="27"/>
        <v>1.1517389857118554</v>
      </c>
      <c r="Q133" s="77">
        <f t="shared" si="28"/>
        <v>16.912909312909314</v>
      </c>
      <c r="R133" s="34">
        <f t="shared" si="29"/>
        <v>12</v>
      </c>
      <c r="S133" s="175">
        <v>0</v>
      </c>
      <c r="T133" s="176">
        <v>0</v>
      </c>
      <c r="U133" s="176">
        <v>0</v>
      </c>
      <c r="V133" s="176">
        <v>0</v>
      </c>
      <c r="W133" s="176">
        <v>0</v>
      </c>
      <c r="X133" s="177">
        <v>0</v>
      </c>
      <c r="Y133" s="175">
        <v>0</v>
      </c>
      <c r="Z133" s="176">
        <v>0</v>
      </c>
      <c r="AA133" s="176">
        <v>1</v>
      </c>
      <c r="AB133" s="176">
        <v>1</v>
      </c>
      <c r="AC133" s="177">
        <v>2</v>
      </c>
      <c r="AD133" s="175">
        <v>1</v>
      </c>
      <c r="AE133" s="176">
        <v>2</v>
      </c>
      <c r="AF133" s="176">
        <v>2</v>
      </c>
      <c r="AG133" s="176">
        <v>2</v>
      </c>
      <c r="AH133" s="176">
        <v>1</v>
      </c>
      <c r="AI133" s="177">
        <v>0</v>
      </c>
      <c r="AJ133" s="325"/>
    </row>
    <row r="134" spans="2:36" customFormat="1">
      <c r="B134" s="88">
        <f t="shared" si="25"/>
        <v>113</v>
      </c>
      <c r="C134" s="90" t="s">
        <v>468</v>
      </c>
      <c r="D134" s="75" t="s">
        <v>1234</v>
      </c>
      <c r="E134" s="82" t="s">
        <v>1203</v>
      </c>
      <c r="F134" s="31" t="s">
        <v>1209</v>
      </c>
      <c r="G134" s="33" t="s">
        <v>19</v>
      </c>
      <c r="H134" s="32" t="s">
        <v>1200</v>
      </c>
      <c r="I134" s="84">
        <v>140</v>
      </c>
      <c r="J134" s="92">
        <f t="shared" si="26"/>
        <v>3088.7129574085584</v>
      </c>
      <c r="K134" s="94">
        <v>3.736842105263158</v>
      </c>
      <c r="L134" s="76">
        <v>0.57894736842105265</v>
      </c>
      <c r="M134" s="76">
        <v>1.4736842105263157</v>
      </c>
      <c r="N134" s="76">
        <v>0.84210526315789469</v>
      </c>
      <c r="O134" s="86">
        <v>0.84210526315789469</v>
      </c>
      <c r="P134" s="96">
        <f t="shared" si="27"/>
        <v>1.2050597969150516</v>
      </c>
      <c r="Q134" s="77">
        <f t="shared" si="28"/>
        <v>25.776001776001777</v>
      </c>
      <c r="R134" s="34">
        <f t="shared" si="29"/>
        <v>19</v>
      </c>
      <c r="S134" s="175">
        <v>0</v>
      </c>
      <c r="T134" s="176">
        <v>0</v>
      </c>
      <c r="U134" s="176">
        <v>0</v>
      </c>
      <c r="V134" s="176">
        <v>0</v>
      </c>
      <c r="W134" s="176">
        <v>0</v>
      </c>
      <c r="X134" s="177">
        <v>0</v>
      </c>
      <c r="Y134" s="175">
        <v>0</v>
      </c>
      <c r="Z134" s="176">
        <v>0</v>
      </c>
      <c r="AA134" s="176">
        <v>1</v>
      </c>
      <c r="AB134" s="176">
        <v>2</v>
      </c>
      <c r="AC134" s="177">
        <v>2</v>
      </c>
      <c r="AD134" s="175">
        <v>2</v>
      </c>
      <c r="AE134" s="176">
        <v>3</v>
      </c>
      <c r="AF134" s="176">
        <v>3</v>
      </c>
      <c r="AG134" s="176">
        <v>2</v>
      </c>
      <c r="AH134" s="176">
        <v>2</v>
      </c>
      <c r="AI134" s="177">
        <v>2</v>
      </c>
      <c r="AJ134" s="325"/>
    </row>
    <row r="135" spans="2:36" customFormat="1">
      <c r="B135" s="88">
        <f t="shared" si="25"/>
        <v>114</v>
      </c>
      <c r="C135" s="90" t="s">
        <v>441</v>
      </c>
      <c r="D135" s="75" t="s">
        <v>454</v>
      </c>
      <c r="E135" s="82" t="s">
        <v>1203</v>
      </c>
      <c r="F135" s="31" t="s">
        <v>1199</v>
      </c>
      <c r="G135" s="33" t="s">
        <v>1300</v>
      </c>
      <c r="H135" s="32" t="s">
        <v>1237</v>
      </c>
      <c r="I135" s="84">
        <v>70</v>
      </c>
      <c r="J135" s="92">
        <f t="shared" si="26"/>
        <v>3073.5266989776937</v>
      </c>
      <c r="K135" s="94">
        <v>2.1224489795918369</v>
      </c>
      <c r="L135" s="76">
        <v>0.42857142857142855</v>
      </c>
      <c r="M135" s="76">
        <v>0.59183673469387754</v>
      </c>
      <c r="N135" s="76">
        <v>0.22448979591836735</v>
      </c>
      <c r="O135" s="86">
        <v>0.87755102040816324</v>
      </c>
      <c r="P135" s="96">
        <f t="shared" si="27"/>
        <v>1.4917640932719538</v>
      </c>
      <c r="Q135" s="77">
        <f t="shared" si="28"/>
        <v>57.859362859362861</v>
      </c>
      <c r="R135" s="34">
        <f t="shared" si="29"/>
        <v>49</v>
      </c>
      <c r="S135" s="175">
        <v>0</v>
      </c>
      <c r="T135" s="176">
        <v>0</v>
      </c>
      <c r="U135" s="176">
        <v>0</v>
      </c>
      <c r="V135" s="176">
        <v>0</v>
      </c>
      <c r="W135" s="176">
        <v>0</v>
      </c>
      <c r="X135" s="177">
        <v>0</v>
      </c>
      <c r="Y135" s="175">
        <v>0</v>
      </c>
      <c r="Z135" s="176">
        <v>0</v>
      </c>
      <c r="AA135" s="176">
        <v>1</v>
      </c>
      <c r="AB135" s="176">
        <v>1</v>
      </c>
      <c r="AC135" s="177">
        <v>2</v>
      </c>
      <c r="AD135" s="175">
        <v>3</v>
      </c>
      <c r="AE135" s="176">
        <v>1</v>
      </c>
      <c r="AF135" s="176">
        <v>6</v>
      </c>
      <c r="AG135" s="176">
        <v>14</v>
      </c>
      <c r="AH135" s="176">
        <v>12</v>
      </c>
      <c r="AI135" s="177">
        <v>9</v>
      </c>
      <c r="AJ135" s="325"/>
    </row>
    <row r="136" spans="2:36" customFormat="1">
      <c r="B136" s="88">
        <f t="shared" si="25"/>
        <v>115</v>
      </c>
      <c r="C136" s="90" t="s">
        <v>145</v>
      </c>
      <c r="D136" s="75" t="s">
        <v>1175</v>
      </c>
      <c r="E136" s="82" t="s">
        <v>1126</v>
      </c>
      <c r="F136" s="31" t="s">
        <v>1199</v>
      </c>
      <c r="G136" s="33" t="s">
        <v>146</v>
      </c>
      <c r="H136" s="32" t="s">
        <v>1236</v>
      </c>
      <c r="I136" s="84" t="s">
        <v>40</v>
      </c>
      <c r="J136" s="92">
        <f t="shared" si="26"/>
        <v>2985.3164818923747</v>
      </c>
      <c r="K136" s="94">
        <v>4</v>
      </c>
      <c r="L136" s="76">
        <v>1.1666666666666667</v>
      </c>
      <c r="M136" s="76">
        <v>1.3333333333333333</v>
      </c>
      <c r="N136" s="76">
        <v>0.91666666666666663</v>
      </c>
      <c r="O136" s="86">
        <v>0.58333333333333337</v>
      </c>
      <c r="P136" s="96">
        <f t="shared" si="27"/>
        <v>1.1642197195579342</v>
      </c>
      <c r="Q136" s="77">
        <f t="shared" si="28"/>
        <v>16.264890664890665</v>
      </c>
      <c r="R136" s="34">
        <f t="shared" si="29"/>
        <v>12</v>
      </c>
      <c r="S136" s="175">
        <v>0</v>
      </c>
      <c r="T136" s="176">
        <v>0</v>
      </c>
      <c r="U136" s="176">
        <v>0</v>
      </c>
      <c r="V136" s="176">
        <v>0</v>
      </c>
      <c r="W136" s="176">
        <v>0</v>
      </c>
      <c r="X136" s="177">
        <v>0</v>
      </c>
      <c r="Y136" s="175">
        <v>0</v>
      </c>
      <c r="Z136" s="176">
        <v>0</v>
      </c>
      <c r="AA136" s="176">
        <v>0</v>
      </c>
      <c r="AB136" s="176">
        <v>1</v>
      </c>
      <c r="AC136" s="177">
        <v>1</v>
      </c>
      <c r="AD136" s="175">
        <v>2</v>
      </c>
      <c r="AE136" s="176">
        <v>3</v>
      </c>
      <c r="AF136" s="176">
        <v>3</v>
      </c>
      <c r="AG136" s="176">
        <v>2</v>
      </c>
      <c r="AH136" s="176">
        <v>0</v>
      </c>
      <c r="AI136" s="177">
        <v>0</v>
      </c>
      <c r="AJ136" s="325"/>
    </row>
    <row r="137" spans="2:36" customFormat="1">
      <c r="B137" s="88">
        <f t="shared" si="25"/>
        <v>116</v>
      </c>
      <c r="C137" s="90"/>
      <c r="D137" s="75"/>
      <c r="E137" s="82"/>
      <c r="F137" s="31"/>
      <c r="G137" s="33"/>
      <c r="H137" s="32"/>
      <c r="I137" s="84"/>
      <c r="J137" s="92"/>
      <c r="K137" s="94"/>
      <c r="L137" s="76"/>
      <c r="M137" s="76"/>
      <c r="N137" s="76"/>
      <c r="O137" s="86"/>
      <c r="P137" s="96"/>
      <c r="Q137" s="77"/>
      <c r="R137" s="34"/>
      <c r="S137" s="175"/>
      <c r="T137" s="176"/>
      <c r="U137" s="176"/>
      <c r="V137" s="176"/>
      <c r="W137" s="176"/>
      <c r="X137" s="177"/>
      <c r="Y137" s="175"/>
      <c r="Z137" s="176"/>
      <c r="AA137" s="176"/>
      <c r="AB137" s="176"/>
      <c r="AC137" s="177"/>
      <c r="AD137" s="175"/>
      <c r="AE137" s="176"/>
      <c r="AF137" s="176"/>
      <c r="AG137" s="176"/>
      <c r="AH137" s="176"/>
      <c r="AI137" s="177"/>
      <c r="AJ137" s="325"/>
    </row>
    <row r="138" spans="2:36" customFormat="1">
      <c r="B138" s="88">
        <f t="shared" si="25"/>
        <v>117</v>
      </c>
      <c r="C138" s="90"/>
      <c r="D138" s="75"/>
      <c r="E138" s="82"/>
      <c r="F138" s="31"/>
      <c r="G138" s="33"/>
      <c r="H138" s="32"/>
      <c r="I138" s="84"/>
      <c r="J138" s="92"/>
      <c r="K138" s="94"/>
      <c r="L138" s="76"/>
      <c r="M138" s="76"/>
      <c r="N138" s="76"/>
      <c r="O138" s="86"/>
      <c r="P138" s="96"/>
      <c r="Q138" s="77"/>
      <c r="R138" s="34"/>
      <c r="S138" s="175"/>
      <c r="T138" s="176"/>
      <c r="U138" s="176"/>
      <c r="V138" s="176"/>
      <c r="W138" s="176"/>
      <c r="X138" s="177"/>
      <c r="Y138" s="175"/>
      <c r="Z138" s="176"/>
      <c r="AA138" s="176"/>
      <c r="AB138" s="176"/>
      <c r="AC138" s="177"/>
      <c r="AD138" s="175"/>
      <c r="AE138" s="176"/>
      <c r="AF138" s="176"/>
      <c r="AG138" s="176"/>
      <c r="AH138" s="176"/>
      <c r="AI138" s="177"/>
      <c r="AJ138" s="325"/>
    </row>
    <row r="139" spans="2:36" customFormat="1">
      <c r="B139" s="88">
        <f t="shared" si="25"/>
        <v>118</v>
      </c>
      <c r="C139" s="90"/>
      <c r="D139" s="75"/>
      <c r="E139" s="82"/>
      <c r="F139" s="31"/>
      <c r="G139" s="33"/>
      <c r="H139" s="32"/>
      <c r="I139" s="84"/>
      <c r="J139" s="92"/>
      <c r="K139" s="94"/>
      <c r="L139" s="76"/>
      <c r="M139" s="76"/>
      <c r="N139" s="76"/>
      <c r="O139" s="86"/>
      <c r="P139" s="96"/>
      <c r="Q139" s="77"/>
      <c r="R139" s="34"/>
      <c r="S139" s="175"/>
      <c r="T139" s="176"/>
      <c r="U139" s="176"/>
      <c r="V139" s="176"/>
      <c r="W139" s="176"/>
      <c r="X139" s="177"/>
      <c r="Y139" s="175"/>
      <c r="Z139" s="176"/>
      <c r="AA139" s="176"/>
      <c r="AB139" s="176"/>
      <c r="AC139" s="177"/>
      <c r="AD139" s="175"/>
      <c r="AE139" s="176"/>
      <c r="AF139" s="176"/>
      <c r="AG139" s="176"/>
      <c r="AH139" s="176"/>
      <c r="AI139" s="177"/>
      <c r="AJ139" s="325"/>
    </row>
    <row r="140" spans="2:36" customFormat="1">
      <c r="B140" s="88">
        <f t="shared" si="25"/>
        <v>119</v>
      </c>
      <c r="C140" s="90"/>
      <c r="D140" s="75"/>
      <c r="E140" s="82"/>
      <c r="F140" s="31"/>
      <c r="G140" s="33"/>
      <c r="H140" s="32"/>
      <c r="I140" s="84"/>
      <c r="J140" s="92"/>
      <c r="K140" s="94"/>
      <c r="L140" s="76"/>
      <c r="M140" s="76"/>
      <c r="N140" s="76"/>
      <c r="O140" s="86"/>
      <c r="P140" s="96"/>
      <c r="Q140" s="77"/>
      <c r="R140" s="34"/>
      <c r="S140" s="175"/>
      <c r="T140" s="176"/>
      <c r="U140" s="176"/>
      <c r="V140" s="176"/>
      <c r="W140" s="176"/>
      <c r="X140" s="177"/>
      <c r="Y140" s="175"/>
      <c r="Z140" s="176"/>
      <c r="AA140" s="176"/>
      <c r="AB140" s="176"/>
      <c r="AC140" s="177"/>
      <c r="AD140" s="175"/>
      <c r="AE140" s="176"/>
      <c r="AF140" s="176"/>
      <c r="AG140" s="176"/>
      <c r="AH140" s="176"/>
      <c r="AI140" s="177"/>
      <c r="AJ140" s="325"/>
    </row>
    <row r="141" spans="2:36" customFormat="1" ht="13.5" thickBot="1">
      <c r="B141" s="88">
        <f t="shared" si="25"/>
        <v>120</v>
      </c>
      <c r="C141" s="90"/>
      <c r="D141" s="75"/>
      <c r="E141" s="82"/>
      <c r="F141" s="31"/>
      <c r="G141" s="33"/>
      <c r="H141" s="32"/>
      <c r="I141" s="84"/>
      <c r="J141" s="92"/>
      <c r="K141" s="94"/>
      <c r="L141" s="76"/>
      <c r="M141" s="76"/>
      <c r="N141" s="76"/>
      <c r="O141" s="86"/>
      <c r="P141" s="96"/>
      <c r="Q141" s="77"/>
      <c r="R141" s="34"/>
      <c r="S141" s="175"/>
      <c r="T141" s="176"/>
      <c r="U141" s="176"/>
      <c r="V141" s="176"/>
      <c r="W141" s="176"/>
      <c r="X141" s="177"/>
      <c r="Y141" s="346"/>
      <c r="Z141" s="176"/>
      <c r="AA141" s="176"/>
      <c r="AB141" s="176"/>
      <c r="AC141" s="177"/>
      <c r="AD141" s="346"/>
      <c r="AE141" s="176"/>
      <c r="AF141" s="176"/>
      <c r="AG141" s="176"/>
      <c r="AH141" s="176"/>
      <c r="AI141" s="177"/>
      <c r="AJ141" s="325"/>
    </row>
    <row r="142" spans="2:36" customFormat="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25" t="s">
        <v>1501</v>
      </c>
    </row>
    <row r="143" spans="2:36" customFormat="1" ht="26.25">
      <c r="B143" s="72" t="s">
        <v>1301</v>
      </c>
      <c r="S143">
        <f>SUM(S146:S225)</f>
        <v>0</v>
      </c>
      <c r="T143">
        <f t="shared" ref="T143:AI143" si="30">SUM(T146:T225)</f>
        <v>5</v>
      </c>
      <c r="U143">
        <f t="shared" si="30"/>
        <v>14</v>
      </c>
      <c r="V143">
        <f t="shared" si="30"/>
        <v>23</v>
      </c>
      <c r="W143">
        <f t="shared" si="30"/>
        <v>32</v>
      </c>
      <c r="X143">
        <f t="shared" si="30"/>
        <v>43</v>
      </c>
      <c r="Y143">
        <f t="shared" si="30"/>
        <v>48</v>
      </c>
      <c r="Z143">
        <f t="shared" si="30"/>
        <v>51</v>
      </c>
      <c r="AA143">
        <f t="shared" si="30"/>
        <v>53</v>
      </c>
      <c r="AB143">
        <f t="shared" si="30"/>
        <v>53</v>
      </c>
      <c r="AC143">
        <f t="shared" si="30"/>
        <v>39</v>
      </c>
      <c r="AD143">
        <f t="shared" si="30"/>
        <v>30</v>
      </c>
      <c r="AE143">
        <f t="shared" si="30"/>
        <v>27</v>
      </c>
      <c r="AF143">
        <f t="shared" si="30"/>
        <v>16</v>
      </c>
      <c r="AG143">
        <f t="shared" si="30"/>
        <v>12</v>
      </c>
      <c r="AH143">
        <f t="shared" si="30"/>
        <v>7</v>
      </c>
      <c r="AI143">
        <f t="shared" si="30"/>
        <v>2</v>
      </c>
      <c r="AJ143" s="125" t="s">
        <v>15</v>
      </c>
    </row>
    <row r="144" spans="2:36" customFormat="1">
      <c r="B144" s="125" t="s">
        <v>1492</v>
      </c>
      <c r="AJ144" s="125" t="s">
        <v>29</v>
      </c>
    </row>
    <row r="145" spans="2:36" customFormat="1" ht="13.5" thickBot="1">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125" t="s">
        <v>1500</v>
      </c>
    </row>
    <row r="146" spans="2:36" customFormat="1">
      <c r="B146" s="88"/>
      <c r="C146" s="90" t="s">
        <v>606</v>
      </c>
      <c r="D146" s="75" t="s">
        <v>1302</v>
      </c>
      <c r="E146" s="82" t="s">
        <v>1203</v>
      </c>
      <c r="F146" s="31" t="s">
        <v>1199</v>
      </c>
      <c r="G146" s="33" t="s">
        <v>19</v>
      </c>
      <c r="H146" s="32" t="s">
        <v>1237</v>
      </c>
      <c r="I146" s="84">
        <v>68</v>
      </c>
      <c r="J146" s="92" t="e">
        <f t="shared" ref="J146:J209" si="31">(K146*4 + SQRT(Q146) ) * P146 * 128</f>
        <v>#DIV/0!</v>
      </c>
      <c r="K146" s="94" t="e">
        <v>#DIV/0!</v>
      </c>
      <c r="L146" s="76" t="e">
        <v>#DIV/0!</v>
      </c>
      <c r="M146" s="76" t="e">
        <v>#DIV/0!</v>
      </c>
      <c r="N146" s="76" t="e">
        <v>#DIV/0!</v>
      </c>
      <c r="O146" s="86" t="e">
        <v>#DIV/0!</v>
      </c>
      <c r="P146" s="96" t="e">
        <f t="shared" ref="P146:P209" si="32">(SQRT(Q146/R146/K146))*2</f>
        <v>#DIV/0!</v>
      </c>
      <c r="Q146" s="77">
        <f t="shared" ref="Q146:Q209" si="33">S146*16 + T146*12 + U146*16/2 + V146*16/3+  W146*16/4 + X146*16/5 + Y146*16/6 + Z146*16/7 + AA146*16/8 + AB146* 16/9 + AC146*16/10 + AD146*16/11 + AE146*16/12 + AF146*16/13 + AG146*16/14 + AH146*16/15 + AI146*16/16</f>
        <v>0</v>
      </c>
      <c r="R146" s="34">
        <f t="shared" ref="R146:R209" si="34">SUM(S146:AI146)</f>
        <v>0</v>
      </c>
      <c r="S146" s="175">
        <v>0</v>
      </c>
      <c r="T146" s="176">
        <v>0</v>
      </c>
      <c r="U146" s="176">
        <v>0</v>
      </c>
      <c r="V146" s="176">
        <v>0</v>
      </c>
      <c r="W146" s="176">
        <v>0</v>
      </c>
      <c r="X146" s="176">
        <v>0</v>
      </c>
      <c r="Y146" s="176">
        <v>0</v>
      </c>
      <c r="Z146" s="176">
        <v>0</v>
      </c>
      <c r="AA146" s="176">
        <v>0</v>
      </c>
      <c r="AB146" s="176">
        <v>0</v>
      </c>
      <c r="AC146" s="176">
        <v>0</v>
      </c>
      <c r="AD146" s="176">
        <v>0</v>
      </c>
      <c r="AE146" s="176">
        <v>0</v>
      </c>
      <c r="AF146" s="176">
        <v>0</v>
      </c>
      <c r="AG146" s="176">
        <v>0</v>
      </c>
      <c r="AH146" s="176">
        <v>0</v>
      </c>
      <c r="AI146" s="343">
        <v>0</v>
      </c>
      <c r="AJ146" s="325" t="s">
        <v>1499</v>
      </c>
    </row>
    <row r="147" spans="2:36" customFormat="1">
      <c r="B147" s="88"/>
      <c r="C147" s="90" t="s">
        <v>929</v>
      </c>
      <c r="D147" s="75" t="s">
        <v>1303</v>
      </c>
      <c r="E147" s="82" t="s">
        <v>1203</v>
      </c>
      <c r="F147" s="31" t="s">
        <v>1199</v>
      </c>
      <c r="G147" s="33" t="s">
        <v>1304</v>
      </c>
      <c r="H147" s="32" t="s">
        <v>1276</v>
      </c>
      <c r="I147" s="84">
        <v>280</v>
      </c>
      <c r="J147" s="92" t="e">
        <f t="shared" si="31"/>
        <v>#DIV/0!</v>
      </c>
      <c r="K147" s="94" t="e">
        <v>#DIV/0!</v>
      </c>
      <c r="L147" s="76" t="e">
        <v>#DIV/0!</v>
      </c>
      <c r="M147" s="76" t="e">
        <v>#DIV/0!</v>
      </c>
      <c r="N147" s="76" t="e">
        <v>#DIV/0!</v>
      </c>
      <c r="O147" s="86" t="e">
        <v>#DIV/0!</v>
      </c>
      <c r="P147" s="96" t="e">
        <f t="shared" si="32"/>
        <v>#DIV/0!</v>
      </c>
      <c r="Q147" s="77">
        <f t="shared" si="33"/>
        <v>0</v>
      </c>
      <c r="R147" s="34">
        <f t="shared" si="34"/>
        <v>0</v>
      </c>
      <c r="S147" s="175">
        <v>0</v>
      </c>
      <c r="T147" s="176">
        <v>0</v>
      </c>
      <c r="U147" s="176">
        <v>0</v>
      </c>
      <c r="V147" s="176">
        <v>0</v>
      </c>
      <c r="W147" s="176">
        <v>0</v>
      </c>
      <c r="X147" s="176">
        <v>0</v>
      </c>
      <c r="Y147" s="176">
        <v>0</v>
      </c>
      <c r="Z147" s="176">
        <v>0</v>
      </c>
      <c r="AA147" s="176">
        <v>0</v>
      </c>
      <c r="AB147" s="176">
        <v>0</v>
      </c>
      <c r="AC147" s="176">
        <v>0</v>
      </c>
      <c r="AD147" s="176">
        <v>0</v>
      </c>
      <c r="AE147" s="176">
        <v>0</v>
      </c>
      <c r="AF147" s="176">
        <v>0</v>
      </c>
      <c r="AG147" s="176">
        <v>0</v>
      </c>
      <c r="AH147" s="176">
        <v>0</v>
      </c>
      <c r="AI147" s="177">
        <v>0</v>
      </c>
      <c r="AJ147" s="325"/>
    </row>
    <row r="148" spans="2:36" customFormat="1">
      <c r="B148" s="88"/>
      <c r="C148" s="90" t="s">
        <v>1187</v>
      </c>
      <c r="D148" s="75" t="s">
        <v>1169</v>
      </c>
      <c r="E148" s="82" t="s">
        <v>912</v>
      </c>
      <c r="F148" s="31" t="s">
        <v>1199</v>
      </c>
      <c r="G148" s="33" t="s">
        <v>19</v>
      </c>
      <c r="H148" s="32" t="s">
        <v>1275</v>
      </c>
      <c r="I148" s="84" t="s">
        <v>40</v>
      </c>
      <c r="J148" s="92">
        <f t="shared" si="31"/>
        <v>6322.3478941068715</v>
      </c>
      <c r="K148" s="94">
        <v>11</v>
      </c>
      <c r="L148" s="76">
        <v>2</v>
      </c>
      <c r="M148" s="76">
        <v>4</v>
      </c>
      <c r="N148" s="76">
        <v>2</v>
      </c>
      <c r="O148" s="86">
        <v>3</v>
      </c>
      <c r="P148" s="96">
        <f t="shared" si="32"/>
        <v>1.0787197799411874</v>
      </c>
      <c r="Q148" s="77">
        <f t="shared" si="33"/>
        <v>3.2</v>
      </c>
      <c r="R148" s="34">
        <f t="shared" si="34"/>
        <v>1</v>
      </c>
      <c r="S148" s="175">
        <v>0</v>
      </c>
      <c r="T148" s="176">
        <v>0</v>
      </c>
      <c r="U148" s="176">
        <v>0</v>
      </c>
      <c r="V148" s="176">
        <v>0</v>
      </c>
      <c r="W148" s="176">
        <v>0</v>
      </c>
      <c r="X148" s="176">
        <v>1</v>
      </c>
      <c r="Y148" s="176">
        <v>0</v>
      </c>
      <c r="Z148" s="176">
        <v>0</v>
      </c>
      <c r="AA148" s="176">
        <v>0</v>
      </c>
      <c r="AB148" s="176">
        <v>0</v>
      </c>
      <c r="AC148" s="176">
        <v>0</v>
      </c>
      <c r="AD148" s="176">
        <v>0</v>
      </c>
      <c r="AE148" s="176">
        <v>0</v>
      </c>
      <c r="AF148" s="176">
        <v>0</v>
      </c>
      <c r="AG148" s="176">
        <v>0</v>
      </c>
      <c r="AH148" s="176">
        <v>0</v>
      </c>
      <c r="AI148" s="177">
        <v>0</v>
      </c>
      <c r="AJ148" s="325"/>
    </row>
    <row r="149" spans="2:36" customFormat="1">
      <c r="B149" s="88"/>
      <c r="C149" s="90" t="s">
        <v>42</v>
      </c>
      <c r="D149" s="75" t="s">
        <v>450</v>
      </c>
      <c r="E149" s="82" t="s">
        <v>1203</v>
      </c>
      <c r="F149" s="31" t="s">
        <v>1199</v>
      </c>
      <c r="G149" s="33" t="s">
        <v>1238</v>
      </c>
      <c r="H149" s="32" t="s">
        <v>1268</v>
      </c>
      <c r="I149" s="84">
        <v>10</v>
      </c>
      <c r="J149" s="92" t="e">
        <f t="shared" si="31"/>
        <v>#DIV/0!</v>
      </c>
      <c r="K149" s="94" t="e">
        <v>#DIV/0!</v>
      </c>
      <c r="L149" s="76" t="e">
        <v>#DIV/0!</v>
      </c>
      <c r="M149" s="76" t="e">
        <v>#DIV/0!</v>
      </c>
      <c r="N149" s="76" t="e">
        <v>#DIV/0!</v>
      </c>
      <c r="O149" s="86" t="e">
        <v>#DIV/0!</v>
      </c>
      <c r="P149" s="96" t="e">
        <f t="shared" si="32"/>
        <v>#DIV/0!</v>
      </c>
      <c r="Q149" s="77">
        <f t="shared" si="33"/>
        <v>0</v>
      </c>
      <c r="R149" s="34">
        <f t="shared" si="34"/>
        <v>0</v>
      </c>
      <c r="S149" s="175">
        <v>0</v>
      </c>
      <c r="T149" s="176">
        <v>0</v>
      </c>
      <c r="U149" s="176">
        <v>0</v>
      </c>
      <c r="V149" s="176">
        <v>0</v>
      </c>
      <c r="W149" s="176">
        <v>0</v>
      </c>
      <c r="X149" s="176">
        <v>0</v>
      </c>
      <c r="Y149" s="176">
        <v>0</v>
      </c>
      <c r="Z149" s="176">
        <v>0</v>
      </c>
      <c r="AA149" s="176">
        <v>0</v>
      </c>
      <c r="AB149" s="176">
        <v>0</v>
      </c>
      <c r="AC149" s="176">
        <v>0</v>
      </c>
      <c r="AD149" s="176">
        <v>0</v>
      </c>
      <c r="AE149" s="176">
        <v>0</v>
      </c>
      <c r="AF149" s="176">
        <v>0</v>
      </c>
      <c r="AG149" s="176">
        <v>0</v>
      </c>
      <c r="AH149" s="176">
        <v>0</v>
      </c>
      <c r="AI149" s="177">
        <v>0</v>
      </c>
      <c r="AJ149" s="325"/>
    </row>
    <row r="150" spans="2:36" customFormat="1">
      <c r="B150" s="88"/>
      <c r="C150" s="90" t="s">
        <v>142</v>
      </c>
      <c r="D150" s="75" t="s">
        <v>450</v>
      </c>
      <c r="E150" s="82" t="s">
        <v>1203</v>
      </c>
      <c r="F150" s="31" t="s">
        <v>1224</v>
      </c>
      <c r="G150" s="33" t="s">
        <v>1231</v>
      </c>
      <c r="H150" s="32" t="s">
        <v>1305</v>
      </c>
      <c r="I150" s="84">
        <v>30</v>
      </c>
      <c r="J150" s="92" t="e">
        <f t="shared" si="31"/>
        <v>#DIV/0!</v>
      </c>
      <c r="K150" s="94" t="e">
        <v>#DIV/0!</v>
      </c>
      <c r="L150" s="76" t="e">
        <v>#DIV/0!</v>
      </c>
      <c r="M150" s="76" t="e">
        <v>#DIV/0!</v>
      </c>
      <c r="N150" s="76" t="e">
        <v>#DIV/0!</v>
      </c>
      <c r="O150" s="86" t="e">
        <v>#DIV/0!</v>
      </c>
      <c r="P150" s="96" t="e">
        <f t="shared" si="32"/>
        <v>#DIV/0!</v>
      </c>
      <c r="Q150" s="77">
        <f t="shared" si="33"/>
        <v>0</v>
      </c>
      <c r="R150" s="34">
        <f t="shared" si="34"/>
        <v>0</v>
      </c>
      <c r="S150" s="175">
        <v>0</v>
      </c>
      <c r="T150" s="176">
        <v>0</v>
      </c>
      <c r="U150" s="176">
        <v>0</v>
      </c>
      <c r="V150" s="176">
        <v>0</v>
      </c>
      <c r="W150" s="176">
        <v>0</v>
      </c>
      <c r="X150" s="176">
        <v>0</v>
      </c>
      <c r="Y150" s="176">
        <v>0</v>
      </c>
      <c r="Z150" s="176">
        <v>0</v>
      </c>
      <c r="AA150" s="176">
        <v>0</v>
      </c>
      <c r="AB150" s="176">
        <v>0</v>
      </c>
      <c r="AC150" s="176">
        <v>0</v>
      </c>
      <c r="AD150" s="176">
        <v>0</v>
      </c>
      <c r="AE150" s="176">
        <v>0</v>
      </c>
      <c r="AF150" s="176">
        <v>0</v>
      </c>
      <c r="AG150" s="176">
        <v>0</v>
      </c>
      <c r="AH150" s="176">
        <v>0</v>
      </c>
      <c r="AI150" s="177">
        <v>0</v>
      </c>
      <c r="AJ150" s="325"/>
    </row>
    <row r="151" spans="2:36" customFormat="1">
      <c r="B151" s="88"/>
      <c r="C151" s="90" t="s">
        <v>149</v>
      </c>
      <c r="D151" s="75" t="s">
        <v>450</v>
      </c>
      <c r="E151" s="82" t="s">
        <v>912</v>
      </c>
      <c r="F151" s="31" t="s">
        <v>1199</v>
      </c>
      <c r="G151" s="33" t="s">
        <v>1306</v>
      </c>
      <c r="H151" s="32" t="s">
        <v>1273</v>
      </c>
      <c r="I151" s="84">
        <v>5</v>
      </c>
      <c r="J151" s="92" t="e">
        <f t="shared" si="31"/>
        <v>#DIV/0!</v>
      </c>
      <c r="K151" s="94" t="e">
        <v>#DIV/0!</v>
      </c>
      <c r="L151" s="76" t="e">
        <v>#DIV/0!</v>
      </c>
      <c r="M151" s="76" t="e">
        <v>#DIV/0!</v>
      </c>
      <c r="N151" s="76" t="e">
        <v>#DIV/0!</v>
      </c>
      <c r="O151" s="86" t="e">
        <v>#DIV/0!</v>
      </c>
      <c r="P151" s="96" t="e">
        <f t="shared" si="32"/>
        <v>#DIV/0!</v>
      </c>
      <c r="Q151" s="77">
        <f t="shared" si="33"/>
        <v>0</v>
      </c>
      <c r="R151" s="34">
        <f t="shared" si="34"/>
        <v>0</v>
      </c>
      <c r="S151" s="175">
        <v>0</v>
      </c>
      <c r="T151" s="176">
        <v>0</v>
      </c>
      <c r="U151" s="176">
        <v>0</v>
      </c>
      <c r="V151" s="176">
        <v>0</v>
      </c>
      <c r="W151" s="176">
        <v>0</v>
      </c>
      <c r="X151" s="176">
        <v>0</v>
      </c>
      <c r="Y151" s="176">
        <v>0</v>
      </c>
      <c r="Z151" s="176">
        <v>0</v>
      </c>
      <c r="AA151" s="176">
        <v>0</v>
      </c>
      <c r="AB151" s="176">
        <v>0</v>
      </c>
      <c r="AC151" s="176">
        <v>0</v>
      </c>
      <c r="AD151" s="176">
        <v>0</v>
      </c>
      <c r="AE151" s="176">
        <v>0</v>
      </c>
      <c r="AF151" s="176">
        <v>0</v>
      </c>
      <c r="AG151" s="176">
        <v>0</v>
      </c>
      <c r="AH151" s="176">
        <v>0</v>
      </c>
      <c r="AI151" s="177">
        <v>0</v>
      </c>
      <c r="AJ151" s="325"/>
    </row>
    <row r="152" spans="2:36" customFormat="1">
      <c r="B152" s="88"/>
      <c r="C152" s="90" t="s">
        <v>1307</v>
      </c>
      <c r="D152" s="75" t="s">
        <v>450</v>
      </c>
      <c r="E152" s="82" t="s">
        <v>912</v>
      </c>
      <c r="F152" s="31" t="s">
        <v>1224</v>
      </c>
      <c r="G152" s="33" t="s">
        <v>1231</v>
      </c>
      <c r="H152" s="32" t="s">
        <v>1308</v>
      </c>
      <c r="I152" s="84">
        <v>1</v>
      </c>
      <c r="J152" s="92" t="e">
        <f t="shared" si="31"/>
        <v>#DIV/0!</v>
      </c>
      <c r="K152" s="94" t="e">
        <v>#DIV/0!</v>
      </c>
      <c r="L152" s="76" t="e">
        <v>#DIV/0!</v>
      </c>
      <c r="M152" s="76" t="e">
        <v>#DIV/0!</v>
      </c>
      <c r="N152" s="76" t="e">
        <v>#DIV/0!</v>
      </c>
      <c r="O152" s="86" t="e">
        <v>#DIV/0!</v>
      </c>
      <c r="P152" s="96" t="e">
        <f t="shared" si="32"/>
        <v>#DIV/0!</v>
      </c>
      <c r="Q152" s="77">
        <f t="shared" si="33"/>
        <v>0</v>
      </c>
      <c r="R152" s="34">
        <f t="shared" si="34"/>
        <v>0</v>
      </c>
      <c r="S152" s="175">
        <v>0</v>
      </c>
      <c r="T152" s="176">
        <v>0</v>
      </c>
      <c r="U152" s="176">
        <v>0</v>
      </c>
      <c r="V152" s="176">
        <v>0</v>
      </c>
      <c r="W152" s="176">
        <v>0</v>
      </c>
      <c r="X152" s="176">
        <v>0</v>
      </c>
      <c r="Y152" s="176">
        <v>0</v>
      </c>
      <c r="Z152" s="176">
        <v>0</v>
      </c>
      <c r="AA152" s="176">
        <v>0</v>
      </c>
      <c r="AB152" s="176">
        <v>0</v>
      </c>
      <c r="AC152" s="176">
        <v>0</v>
      </c>
      <c r="AD152" s="176">
        <v>0</v>
      </c>
      <c r="AE152" s="176">
        <v>0</v>
      </c>
      <c r="AF152" s="176">
        <v>0</v>
      </c>
      <c r="AG152" s="176">
        <v>0</v>
      </c>
      <c r="AH152" s="176">
        <v>0</v>
      </c>
      <c r="AI152" s="177">
        <v>0</v>
      </c>
      <c r="AJ152" s="325"/>
    </row>
    <row r="153" spans="2:36" customFormat="1">
      <c r="B153" s="88"/>
      <c r="C153" s="90" t="s">
        <v>139</v>
      </c>
      <c r="D153" s="75" t="s">
        <v>1234</v>
      </c>
      <c r="E153" s="82" t="s">
        <v>1203</v>
      </c>
      <c r="F153" s="31" t="s">
        <v>1199</v>
      </c>
      <c r="G153" s="33" t="s">
        <v>1310</v>
      </c>
      <c r="H153" s="32" t="s">
        <v>1309</v>
      </c>
      <c r="I153" s="84">
        <v>200</v>
      </c>
      <c r="J153" s="92" t="e">
        <f t="shared" si="31"/>
        <v>#DIV/0!</v>
      </c>
      <c r="K153" s="94" t="e">
        <v>#DIV/0!</v>
      </c>
      <c r="L153" s="76" t="e">
        <v>#DIV/0!</v>
      </c>
      <c r="M153" s="76" t="e">
        <v>#DIV/0!</v>
      </c>
      <c r="N153" s="76" t="e">
        <v>#DIV/0!</v>
      </c>
      <c r="O153" s="86" t="e">
        <v>#DIV/0!</v>
      </c>
      <c r="P153" s="96" t="e">
        <f t="shared" si="32"/>
        <v>#DIV/0!</v>
      </c>
      <c r="Q153" s="77">
        <f t="shared" si="33"/>
        <v>0</v>
      </c>
      <c r="R153" s="34">
        <f t="shared" si="34"/>
        <v>0</v>
      </c>
      <c r="S153" s="175">
        <v>0</v>
      </c>
      <c r="T153" s="176">
        <v>0</v>
      </c>
      <c r="U153" s="176">
        <v>0</v>
      </c>
      <c r="V153" s="176">
        <v>0</v>
      </c>
      <c r="W153" s="176">
        <v>0</v>
      </c>
      <c r="X153" s="176">
        <v>0</v>
      </c>
      <c r="Y153" s="176">
        <v>0</v>
      </c>
      <c r="Z153" s="176">
        <v>0</v>
      </c>
      <c r="AA153" s="176">
        <v>0</v>
      </c>
      <c r="AB153" s="176">
        <v>0</v>
      </c>
      <c r="AC153" s="176">
        <v>0</v>
      </c>
      <c r="AD153" s="176">
        <v>0</v>
      </c>
      <c r="AE153" s="176">
        <v>0</v>
      </c>
      <c r="AF153" s="176">
        <v>0</v>
      </c>
      <c r="AG153" s="176">
        <v>0</v>
      </c>
      <c r="AH153" s="176">
        <v>0</v>
      </c>
      <c r="AI153" s="177">
        <v>0</v>
      </c>
      <c r="AJ153" s="325"/>
    </row>
    <row r="154" spans="2:36" customFormat="1">
      <c r="B154" s="88"/>
      <c r="C154" s="90" t="s">
        <v>23</v>
      </c>
      <c r="D154" s="75" t="s">
        <v>1284</v>
      </c>
      <c r="E154" s="82" t="s">
        <v>1203</v>
      </c>
      <c r="F154" s="31" t="s">
        <v>1199</v>
      </c>
      <c r="G154" s="33" t="s">
        <v>1311</v>
      </c>
      <c r="H154" s="32" t="s">
        <v>1236</v>
      </c>
      <c r="I154" s="84">
        <v>100</v>
      </c>
      <c r="J154" s="92" t="e">
        <f t="shared" si="31"/>
        <v>#DIV/0!</v>
      </c>
      <c r="K154" s="94" t="e">
        <v>#DIV/0!</v>
      </c>
      <c r="L154" s="76" t="e">
        <v>#DIV/0!</v>
      </c>
      <c r="M154" s="76" t="e">
        <v>#DIV/0!</v>
      </c>
      <c r="N154" s="76" t="e">
        <v>#DIV/0!</v>
      </c>
      <c r="O154" s="86" t="e">
        <v>#DIV/0!</v>
      </c>
      <c r="P154" s="96" t="e">
        <f t="shared" si="32"/>
        <v>#DIV/0!</v>
      </c>
      <c r="Q154" s="77">
        <f t="shared" si="33"/>
        <v>0</v>
      </c>
      <c r="R154" s="34">
        <f t="shared" si="34"/>
        <v>0</v>
      </c>
      <c r="S154" s="175">
        <v>0</v>
      </c>
      <c r="T154" s="176">
        <v>0</v>
      </c>
      <c r="U154" s="176">
        <v>0</v>
      </c>
      <c r="V154" s="176">
        <v>0</v>
      </c>
      <c r="W154" s="176">
        <v>0</v>
      </c>
      <c r="X154" s="176">
        <v>0</v>
      </c>
      <c r="Y154" s="176">
        <v>0</v>
      </c>
      <c r="Z154" s="176">
        <v>0</v>
      </c>
      <c r="AA154" s="176">
        <v>0</v>
      </c>
      <c r="AB154" s="176">
        <v>0</v>
      </c>
      <c r="AC154" s="176">
        <v>0</v>
      </c>
      <c r="AD154" s="176">
        <v>0</v>
      </c>
      <c r="AE154" s="176">
        <v>0</v>
      </c>
      <c r="AF154" s="176">
        <v>0</v>
      </c>
      <c r="AG154" s="176">
        <v>0</v>
      </c>
      <c r="AH154" s="176">
        <v>0</v>
      </c>
      <c r="AI154" s="177">
        <v>0</v>
      </c>
      <c r="AJ154" s="325"/>
    </row>
    <row r="155" spans="2:36" customFormat="1">
      <c r="B155" s="88"/>
      <c r="C155" s="90" t="s">
        <v>162</v>
      </c>
      <c r="D155" s="75" t="s">
        <v>1284</v>
      </c>
      <c r="E155" s="82" t="s">
        <v>1203</v>
      </c>
      <c r="F155" s="31" t="s">
        <v>1224</v>
      </c>
      <c r="G155" s="33" t="s">
        <v>20</v>
      </c>
      <c r="H155" s="32" t="s">
        <v>1312</v>
      </c>
      <c r="I155" s="84">
        <v>100</v>
      </c>
      <c r="J155" s="92" t="e">
        <f t="shared" si="31"/>
        <v>#DIV/0!</v>
      </c>
      <c r="K155" s="94" t="e">
        <v>#DIV/0!</v>
      </c>
      <c r="L155" s="76" t="e">
        <v>#DIV/0!</v>
      </c>
      <c r="M155" s="76" t="e">
        <v>#DIV/0!</v>
      </c>
      <c r="N155" s="76" t="e">
        <v>#DIV/0!</v>
      </c>
      <c r="O155" s="86" t="e">
        <v>#DIV/0!</v>
      </c>
      <c r="P155" s="96" t="e">
        <f t="shared" si="32"/>
        <v>#DIV/0!</v>
      </c>
      <c r="Q155" s="77">
        <f t="shared" si="33"/>
        <v>0</v>
      </c>
      <c r="R155" s="34">
        <f t="shared" si="34"/>
        <v>0</v>
      </c>
      <c r="S155" s="175">
        <v>0</v>
      </c>
      <c r="T155" s="176">
        <v>0</v>
      </c>
      <c r="U155" s="176">
        <v>0</v>
      </c>
      <c r="V155" s="176">
        <v>0</v>
      </c>
      <c r="W155" s="176">
        <v>0</v>
      </c>
      <c r="X155" s="176">
        <v>0</v>
      </c>
      <c r="Y155" s="176">
        <v>0</v>
      </c>
      <c r="Z155" s="176">
        <v>0</v>
      </c>
      <c r="AA155" s="176">
        <v>0</v>
      </c>
      <c r="AB155" s="176">
        <v>0</v>
      </c>
      <c r="AC155" s="176">
        <v>0</v>
      </c>
      <c r="AD155" s="176">
        <v>0</v>
      </c>
      <c r="AE155" s="176">
        <v>0</v>
      </c>
      <c r="AF155" s="176">
        <v>0</v>
      </c>
      <c r="AG155" s="176">
        <v>0</v>
      </c>
      <c r="AH155" s="176">
        <v>0</v>
      </c>
      <c r="AI155" s="177">
        <v>0</v>
      </c>
      <c r="AJ155" s="325"/>
    </row>
    <row r="156" spans="2:36" customFormat="1">
      <c r="B156" s="87"/>
      <c r="C156" s="89" t="s">
        <v>167</v>
      </c>
      <c r="D156" s="78" t="s">
        <v>1284</v>
      </c>
      <c r="E156" s="81" t="s">
        <v>1203</v>
      </c>
      <c r="F156" s="52" t="s">
        <v>1209</v>
      </c>
      <c r="G156" s="54" t="s">
        <v>1314</v>
      </c>
      <c r="H156" s="53" t="s">
        <v>1313</v>
      </c>
      <c r="I156" s="83">
        <v>300</v>
      </c>
      <c r="J156" s="91" t="e">
        <f t="shared" si="31"/>
        <v>#DIV/0!</v>
      </c>
      <c r="K156" s="93" t="e">
        <v>#DIV/0!</v>
      </c>
      <c r="L156" s="79" t="e">
        <v>#DIV/0!</v>
      </c>
      <c r="M156" s="79" t="e">
        <v>#DIV/0!</v>
      </c>
      <c r="N156" s="79" t="e">
        <v>#DIV/0!</v>
      </c>
      <c r="O156" s="85" t="e">
        <v>#DIV/0!</v>
      </c>
      <c r="P156" s="95" t="e">
        <f t="shared" si="32"/>
        <v>#DIV/0!</v>
      </c>
      <c r="Q156" s="80">
        <f t="shared" si="33"/>
        <v>0</v>
      </c>
      <c r="R156" s="55">
        <f t="shared" si="34"/>
        <v>0</v>
      </c>
      <c r="S156" s="173">
        <v>0</v>
      </c>
      <c r="T156" s="174">
        <v>0</v>
      </c>
      <c r="U156" s="174">
        <v>0</v>
      </c>
      <c r="V156" s="174">
        <v>0</v>
      </c>
      <c r="W156" s="174">
        <v>0</v>
      </c>
      <c r="X156" s="174">
        <v>0</v>
      </c>
      <c r="Y156" s="174">
        <v>0</v>
      </c>
      <c r="Z156" s="174">
        <v>0</v>
      </c>
      <c r="AA156" s="174">
        <v>0</v>
      </c>
      <c r="AB156" s="174">
        <v>0</v>
      </c>
      <c r="AC156" s="174">
        <v>0</v>
      </c>
      <c r="AD156" s="174">
        <v>0</v>
      </c>
      <c r="AE156" s="174">
        <v>0</v>
      </c>
      <c r="AF156" s="174">
        <v>0</v>
      </c>
      <c r="AG156" s="174">
        <v>0</v>
      </c>
      <c r="AH156" s="174">
        <v>0</v>
      </c>
      <c r="AI156" s="272">
        <v>0</v>
      </c>
      <c r="AJ156" s="325" t="s">
        <v>1499</v>
      </c>
    </row>
    <row r="157" spans="2:36" customFormat="1">
      <c r="B157" s="88"/>
      <c r="C157" s="90" t="s">
        <v>472</v>
      </c>
      <c r="D157" s="75" t="s">
        <v>1284</v>
      </c>
      <c r="E157" s="82" t="s">
        <v>912</v>
      </c>
      <c r="F157" s="31" t="s">
        <v>1199</v>
      </c>
      <c r="G157" s="33" t="s">
        <v>19</v>
      </c>
      <c r="H157" s="32" t="s">
        <v>1309</v>
      </c>
      <c r="I157" s="84">
        <v>10</v>
      </c>
      <c r="J157" s="92" t="e">
        <f t="shared" si="31"/>
        <v>#DIV/0!</v>
      </c>
      <c r="K157" s="94" t="e">
        <v>#DIV/0!</v>
      </c>
      <c r="L157" s="76" t="e">
        <v>#DIV/0!</v>
      </c>
      <c r="M157" s="76" t="e">
        <v>#DIV/0!</v>
      </c>
      <c r="N157" s="76" t="e">
        <v>#DIV/0!</v>
      </c>
      <c r="O157" s="86" t="e">
        <v>#DIV/0!</v>
      </c>
      <c r="P157" s="96" t="e">
        <f t="shared" si="32"/>
        <v>#DIV/0!</v>
      </c>
      <c r="Q157" s="77">
        <f t="shared" si="33"/>
        <v>0</v>
      </c>
      <c r="R157" s="34">
        <f t="shared" si="34"/>
        <v>0</v>
      </c>
      <c r="S157" s="175">
        <v>0</v>
      </c>
      <c r="T157" s="176">
        <v>0</v>
      </c>
      <c r="U157" s="176">
        <v>0</v>
      </c>
      <c r="V157" s="176">
        <v>0</v>
      </c>
      <c r="W157" s="176">
        <v>0</v>
      </c>
      <c r="X157" s="176">
        <v>0</v>
      </c>
      <c r="Y157" s="176">
        <v>0</v>
      </c>
      <c r="Z157" s="176">
        <v>0</v>
      </c>
      <c r="AA157" s="176">
        <v>0</v>
      </c>
      <c r="AB157" s="176">
        <v>0</v>
      </c>
      <c r="AC157" s="176">
        <v>0</v>
      </c>
      <c r="AD157" s="176">
        <v>0</v>
      </c>
      <c r="AE157" s="176">
        <v>0</v>
      </c>
      <c r="AF157" s="176">
        <v>0</v>
      </c>
      <c r="AG157" s="176">
        <v>0</v>
      </c>
      <c r="AH157" s="176">
        <v>0</v>
      </c>
      <c r="AI157" s="177">
        <v>0</v>
      </c>
      <c r="AJ157" s="325" t="s">
        <v>152</v>
      </c>
    </row>
    <row r="158" spans="2:36" customFormat="1">
      <c r="B158" s="88"/>
      <c r="C158" s="90" t="s">
        <v>618</v>
      </c>
      <c r="D158" s="75" t="s">
        <v>1284</v>
      </c>
      <c r="E158" s="82" t="s">
        <v>1203</v>
      </c>
      <c r="F158" s="31" t="s">
        <v>1224</v>
      </c>
      <c r="G158" s="33" t="s">
        <v>1316</v>
      </c>
      <c r="H158" s="32" t="s">
        <v>1315</v>
      </c>
      <c r="I158" s="84">
        <v>300</v>
      </c>
      <c r="J158" s="92" t="e">
        <f t="shared" si="31"/>
        <v>#DIV/0!</v>
      </c>
      <c r="K158" s="94" t="e">
        <v>#DIV/0!</v>
      </c>
      <c r="L158" s="76" t="e">
        <v>#DIV/0!</v>
      </c>
      <c r="M158" s="76" t="e">
        <v>#DIV/0!</v>
      </c>
      <c r="N158" s="76" t="e">
        <v>#DIV/0!</v>
      </c>
      <c r="O158" s="86" t="e">
        <v>#DIV/0!</v>
      </c>
      <c r="P158" s="96" t="e">
        <f t="shared" si="32"/>
        <v>#DIV/0!</v>
      </c>
      <c r="Q158" s="77">
        <f t="shared" si="33"/>
        <v>0</v>
      </c>
      <c r="R158" s="34">
        <f t="shared" si="34"/>
        <v>0</v>
      </c>
      <c r="S158" s="175">
        <v>0</v>
      </c>
      <c r="T158" s="176">
        <v>0</v>
      </c>
      <c r="U158" s="176">
        <v>0</v>
      </c>
      <c r="V158" s="176">
        <v>0</v>
      </c>
      <c r="W158" s="176">
        <v>0</v>
      </c>
      <c r="X158" s="176">
        <v>0</v>
      </c>
      <c r="Y158" s="176">
        <v>0</v>
      </c>
      <c r="Z158" s="176">
        <v>0</v>
      </c>
      <c r="AA158" s="176">
        <v>0</v>
      </c>
      <c r="AB158" s="176">
        <v>0</v>
      </c>
      <c r="AC158" s="176">
        <v>0</v>
      </c>
      <c r="AD158" s="176">
        <v>0</v>
      </c>
      <c r="AE158" s="176">
        <v>0</v>
      </c>
      <c r="AF158" s="176">
        <v>0</v>
      </c>
      <c r="AG158" s="176">
        <v>0</v>
      </c>
      <c r="AH158" s="176">
        <v>0</v>
      </c>
      <c r="AI158" s="177">
        <v>0</v>
      </c>
      <c r="AJ158" s="325"/>
    </row>
    <row r="159" spans="2:36" customFormat="1">
      <c r="B159" s="88"/>
      <c r="C159" s="90" t="s">
        <v>632</v>
      </c>
      <c r="D159" s="75" t="s">
        <v>1284</v>
      </c>
      <c r="E159" s="82" t="s">
        <v>1203</v>
      </c>
      <c r="F159" s="31" t="s">
        <v>1209</v>
      </c>
      <c r="G159" s="33" t="s">
        <v>20</v>
      </c>
      <c r="H159" s="32" t="s">
        <v>1317</v>
      </c>
      <c r="I159" s="84">
        <v>120</v>
      </c>
      <c r="J159" s="92">
        <f t="shared" si="31"/>
        <v>11384.348393557208</v>
      </c>
      <c r="K159" s="94">
        <v>14</v>
      </c>
      <c r="L159" s="76">
        <v>4</v>
      </c>
      <c r="M159" s="76">
        <v>3</v>
      </c>
      <c r="N159" s="76">
        <v>4</v>
      </c>
      <c r="O159" s="86">
        <v>3</v>
      </c>
      <c r="P159" s="96">
        <f t="shared" si="32"/>
        <v>1.5118578920369088</v>
      </c>
      <c r="Q159" s="77">
        <f t="shared" si="33"/>
        <v>8</v>
      </c>
      <c r="R159" s="34">
        <f t="shared" si="34"/>
        <v>1</v>
      </c>
      <c r="S159" s="175">
        <v>0</v>
      </c>
      <c r="T159" s="176">
        <v>0</v>
      </c>
      <c r="U159" s="176">
        <v>1</v>
      </c>
      <c r="V159" s="176">
        <v>0</v>
      </c>
      <c r="W159" s="176">
        <v>0</v>
      </c>
      <c r="X159" s="176">
        <v>0</v>
      </c>
      <c r="Y159" s="176">
        <v>0</v>
      </c>
      <c r="Z159" s="176">
        <v>0</v>
      </c>
      <c r="AA159" s="176">
        <v>0</v>
      </c>
      <c r="AB159" s="176">
        <v>0</v>
      </c>
      <c r="AC159" s="176">
        <v>0</v>
      </c>
      <c r="AD159" s="176">
        <v>0</v>
      </c>
      <c r="AE159" s="176">
        <v>0</v>
      </c>
      <c r="AF159" s="176">
        <v>0</v>
      </c>
      <c r="AG159" s="176">
        <v>0</v>
      </c>
      <c r="AH159" s="176">
        <v>0</v>
      </c>
      <c r="AI159" s="177">
        <v>0</v>
      </c>
      <c r="AJ159" s="325"/>
    </row>
    <row r="160" spans="2:36" customFormat="1">
      <c r="B160" s="88"/>
      <c r="C160" s="90" t="s">
        <v>1318</v>
      </c>
      <c r="D160" s="75" t="s">
        <v>1284</v>
      </c>
      <c r="E160" s="82" t="s">
        <v>1126</v>
      </c>
      <c r="F160" s="31" t="s">
        <v>1209</v>
      </c>
      <c r="G160" s="33" t="s">
        <v>19</v>
      </c>
      <c r="H160" s="32" t="s">
        <v>1248</v>
      </c>
      <c r="I160" s="84" t="s">
        <v>40</v>
      </c>
      <c r="J160" s="92" t="e">
        <f t="shared" si="31"/>
        <v>#DIV/0!</v>
      </c>
      <c r="K160" s="94" t="e">
        <v>#DIV/0!</v>
      </c>
      <c r="L160" s="76" t="e">
        <v>#DIV/0!</v>
      </c>
      <c r="M160" s="76" t="e">
        <v>#DIV/0!</v>
      </c>
      <c r="N160" s="76" t="e">
        <v>#DIV/0!</v>
      </c>
      <c r="O160" s="86" t="e">
        <v>#DIV/0!</v>
      </c>
      <c r="P160" s="96" t="e">
        <f t="shared" si="32"/>
        <v>#DIV/0!</v>
      </c>
      <c r="Q160" s="77">
        <f t="shared" si="33"/>
        <v>0</v>
      </c>
      <c r="R160" s="34">
        <f t="shared" si="34"/>
        <v>0</v>
      </c>
      <c r="S160" s="175">
        <v>0</v>
      </c>
      <c r="T160" s="176">
        <v>0</v>
      </c>
      <c r="U160" s="176">
        <v>0</v>
      </c>
      <c r="V160" s="176">
        <v>0</v>
      </c>
      <c r="W160" s="176">
        <v>0</v>
      </c>
      <c r="X160" s="176">
        <v>0</v>
      </c>
      <c r="Y160" s="176">
        <v>0</v>
      </c>
      <c r="Z160" s="176">
        <v>0</v>
      </c>
      <c r="AA160" s="176">
        <v>0</v>
      </c>
      <c r="AB160" s="176">
        <v>0</v>
      </c>
      <c r="AC160" s="176">
        <v>0</v>
      </c>
      <c r="AD160" s="176">
        <v>0</v>
      </c>
      <c r="AE160" s="176">
        <v>0</v>
      </c>
      <c r="AF160" s="176">
        <v>0</v>
      </c>
      <c r="AG160" s="176">
        <v>0</v>
      </c>
      <c r="AH160" s="176">
        <v>0</v>
      </c>
      <c r="AI160" s="177">
        <v>0</v>
      </c>
      <c r="AJ160" s="325"/>
    </row>
    <row r="161" spans="2:36" customFormat="1">
      <c r="B161" s="88"/>
      <c r="C161" s="90" t="s">
        <v>915</v>
      </c>
      <c r="D161" s="75" t="s">
        <v>1284</v>
      </c>
      <c r="E161" s="82" t="s">
        <v>1203</v>
      </c>
      <c r="F161" s="31" t="s">
        <v>1209</v>
      </c>
      <c r="G161" s="33" t="s">
        <v>1320</v>
      </c>
      <c r="H161" s="32" t="s">
        <v>1319</v>
      </c>
      <c r="I161" s="84">
        <v>150</v>
      </c>
      <c r="J161" s="92" t="e">
        <f t="shared" si="31"/>
        <v>#DIV/0!</v>
      </c>
      <c r="K161" s="94" t="e">
        <v>#DIV/0!</v>
      </c>
      <c r="L161" s="76" t="e">
        <v>#DIV/0!</v>
      </c>
      <c r="M161" s="76" t="e">
        <v>#DIV/0!</v>
      </c>
      <c r="N161" s="76" t="e">
        <v>#DIV/0!</v>
      </c>
      <c r="O161" s="86" t="e">
        <v>#DIV/0!</v>
      </c>
      <c r="P161" s="96" t="e">
        <f t="shared" si="32"/>
        <v>#DIV/0!</v>
      </c>
      <c r="Q161" s="77">
        <f t="shared" si="33"/>
        <v>0</v>
      </c>
      <c r="R161" s="34">
        <f t="shared" si="34"/>
        <v>0</v>
      </c>
      <c r="S161" s="175">
        <v>0</v>
      </c>
      <c r="T161" s="176">
        <v>0</v>
      </c>
      <c r="U161" s="176">
        <v>0</v>
      </c>
      <c r="V161" s="176">
        <v>0</v>
      </c>
      <c r="W161" s="176">
        <v>0</v>
      </c>
      <c r="X161" s="176">
        <v>0</v>
      </c>
      <c r="Y161" s="176">
        <v>0</v>
      </c>
      <c r="Z161" s="176">
        <v>0</v>
      </c>
      <c r="AA161" s="176">
        <v>0</v>
      </c>
      <c r="AB161" s="176">
        <v>0</v>
      </c>
      <c r="AC161" s="176">
        <v>0</v>
      </c>
      <c r="AD161" s="176">
        <v>0</v>
      </c>
      <c r="AE161" s="176">
        <v>0</v>
      </c>
      <c r="AF161" s="176">
        <v>0</v>
      </c>
      <c r="AG161" s="176">
        <v>0</v>
      </c>
      <c r="AH161" s="176">
        <v>0</v>
      </c>
      <c r="AI161" s="177">
        <v>0</v>
      </c>
      <c r="AJ161" s="325"/>
    </row>
    <row r="162" spans="2:36" customFormat="1">
      <c r="B162" s="88"/>
      <c r="C162" s="90" t="s">
        <v>916</v>
      </c>
      <c r="D162" s="75" t="s">
        <v>1284</v>
      </c>
      <c r="E162" s="82" t="s">
        <v>1203</v>
      </c>
      <c r="F162" s="31" t="s">
        <v>1224</v>
      </c>
      <c r="G162" s="33" t="s">
        <v>20</v>
      </c>
      <c r="H162" s="32" t="s">
        <v>1321</v>
      </c>
      <c r="I162" s="84">
        <v>250</v>
      </c>
      <c r="J162" s="92" t="e">
        <f t="shared" si="31"/>
        <v>#DIV/0!</v>
      </c>
      <c r="K162" s="94" t="e">
        <v>#DIV/0!</v>
      </c>
      <c r="L162" s="76" t="e">
        <v>#DIV/0!</v>
      </c>
      <c r="M162" s="76" t="e">
        <v>#DIV/0!</v>
      </c>
      <c r="N162" s="76" t="e">
        <v>#DIV/0!</v>
      </c>
      <c r="O162" s="86" t="e">
        <v>#DIV/0!</v>
      </c>
      <c r="P162" s="96" t="e">
        <f t="shared" si="32"/>
        <v>#DIV/0!</v>
      </c>
      <c r="Q162" s="77">
        <f t="shared" si="33"/>
        <v>0</v>
      </c>
      <c r="R162" s="34">
        <f t="shared" si="34"/>
        <v>0</v>
      </c>
      <c r="S162" s="175">
        <v>0</v>
      </c>
      <c r="T162" s="176">
        <v>0</v>
      </c>
      <c r="U162" s="176">
        <v>0</v>
      </c>
      <c r="V162" s="176">
        <v>0</v>
      </c>
      <c r="W162" s="176">
        <v>0</v>
      </c>
      <c r="X162" s="176">
        <v>0</v>
      </c>
      <c r="Y162" s="176">
        <v>0</v>
      </c>
      <c r="Z162" s="176">
        <v>0</v>
      </c>
      <c r="AA162" s="176">
        <v>0</v>
      </c>
      <c r="AB162" s="176">
        <v>0</v>
      </c>
      <c r="AC162" s="176">
        <v>0</v>
      </c>
      <c r="AD162" s="176">
        <v>0</v>
      </c>
      <c r="AE162" s="176">
        <v>0</v>
      </c>
      <c r="AF162" s="176">
        <v>0</v>
      </c>
      <c r="AG162" s="176">
        <v>0</v>
      </c>
      <c r="AH162" s="176">
        <v>0</v>
      </c>
      <c r="AI162" s="177">
        <v>0</v>
      </c>
      <c r="AJ162" s="325"/>
    </row>
    <row r="163" spans="2:36" customFormat="1">
      <c r="B163" s="88"/>
      <c r="C163" s="90" t="s">
        <v>919</v>
      </c>
      <c r="D163" s="75" t="s">
        <v>1284</v>
      </c>
      <c r="E163" s="82" t="s">
        <v>1203</v>
      </c>
      <c r="F163" s="31" t="s">
        <v>1224</v>
      </c>
      <c r="G163" s="33" t="s">
        <v>20</v>
      </c>
      <c r="H163" s="32" t="s">
        <v>1305</v>
      </c>
      <c r="I163" s="84">
        <v>300</v>
      </c>
      <c r="J163" s="92" t="e">
        <f t="shared" si="31"/>
        <v>#DIV/0!</v>
      </c>
      <c r="K163" s="94" t="e">
        <v>#DIV/0!</v>
      </c>
      <c r="L163" s="76" t="e">
        <v>#DIV/0!</v>
      </c>
      <c r="M163" s="76" t="e">
        <v>#DIV/0!</v>
      </c>
      <c r="N163" s="76" t="e">
        <v>#DIV/0!</v>
      </c>
      <c r="O163" s="86" t="e">
        <v>#DIV/0!</v>
      </c>
      <c r="P163" s="96" t="e">
        <f t="shared" si="32"/>
        <v>#DIV/0!</v>
      </c>
      <c r="Q163" s="77">
        <f t="shared" si="33"/>
        <v>0</v>
      </c>
      <c r="R163" s="34">
        <f t="shared" si="34"/>
        <v>0</v>
      </c>
      <c r="S163" s="175">
        <v>0</v>
      </c>
      <c r="T163" s="176">
        <v>0</v>
      </c>
      <c r="U163" s="176">
        <v>0</v>
      </c>
      <c r="V163" s="176">
        <v>0</v>
      </c>
      <c r="W163" s="176">
        <v>0</v>
      </c>
      <c r="X163" s="176">
        <v>0</v>
      </c>
      <c r="Y163" s="176">
        <v>0</v>
      </c>
      <c r="Z163" s="176">
        <v>0</v>
      </c>
      <c r="AA163" s="176">
        <v>0</v>
      </c>
      <c r="AB163" s="176">
        <v>0</v>
      </c>
      <c r="AC163" s="176">
        <v>0</v>
      </c>
      <c r="AD163" s="176">
        <v>0</v>
      </c>
      <c r="AE163" s="176">
        <v>0</v>
      </c>
      <c r="AF163" s="176">
        <v>0</v>
      </c>
      <c r="AG163" s="176">
        <v>0</v>
      </c>
      <c r="AH163" s="176">
        <v>0</v>
      </c>
      <c r="AI163" s="177">
        <v>0</v>
      </c>
      <c r="AJ163" s="325"/>
    </row>
    <row r="164" spans="2:36" customFormat="1">
      <c r="B164" s="88"/>
      <c r="C164" s="90" t="s">
        <v>1130</v>
      </c>
      <c r="D164" s="75" t="s">
        <v>1284</v>
      </c>
      <c r="E164" s="82" t="s">
        <v>1203</v>
      </c>
      <c r="F164" s="31" t="s">
        <v>1224</v>
      </c>
      <c r="G164" s="33" t="s">
        <v>1323</v>
      </c>
      <c r="H164" s="32" t="s">
        <v>1322</v>
      </c>
      <c r="I164" s="84">
        <v>800</v>
      </c>
      <c r="J164" s="92" t="e">
        <f t="shared" si="31"/>
        <v>#DIV/0!</v>
      </c>
      <c r="K164" s="94" t="e">
        <v>#DIV/0!</v>
      </c>
      <c r="L164" s="76" t="e">
        <v>#DIV/0!</v>
      </c>
      <c r="M164" s="76" t="e">
        <v>#DIV/0!</v>
      </c>
      <c r="N164" s="76" t="e">
        <v>#DIV/0!</v>
      </c>
      <c r="O164" s="86" t="e">
        <v>#DIV/0!</v>
      </c>
      <c r="P164" s="96" t="e">
        <f t="shared" si="32"/>
        <v>#DIV/0!</v>
      </c>
      <c r="Q164" s="77">
        <f t="shared" si="33"/>
        <v>0</v>
      </c>
      <c r="R164" s="34">
        <f t="shared" si="34"/>
        <v>0</v>
      </c>
      <c r="S164" s="175">
        <v>0</v>
      </c>
      <c r="T164" s="176">
        <v>0</v>
      </c>
      <c r="U164" s="176">
        <v>0</v>
      </c>
      <c r="V164" s="176">
        <v>0</v>
      </c>
      <c r="W164" s="176">
        <v>0</v>
      </c>
      <c r="X164" s="176">
        <v>0</v>
      </c>
      <c r="Y164" s="176">
        <v>0</v>
      </c>
      <c r="Z164" s="176">
        <v>0</v>
      </c>
      <c r="AA164" s="176">
        <v>0</v>
      </c>
      <c r="AB164" s="176">
        <v>0</v>
      </c>
      <c r="AC164" s="176">
        <v>0</v>
      </c>
      <c r="AD164" s="176">
        <v>0</v>
      </c>
      <c r="AE164" s="176">
        <v>0</v>
      </c>
      <c r="AF164" s="176">
        <v>0</v>
      </c>
      <c r="AG164" s="176">
        <v>0</v>
      </c>
      <c r="AH164" s="176">
        <v>0</v>
      </c>
      <c r="AI164" s="177">
        <v>0</v>
      </c>
      <c r="AJ164" s="325"/>
    </row>
    <row r="165" spans="2:36" customFormat="1">
      <c r="B165" s="88"/>
      <c r="C165" s="90" t="s">
        <v>1134</v>
      </c>
      <c r="D165" s="75" t="s">
        <v>1284</v>
      </c>
      <c r="E165" s="82" t="s">
        <v>1203</v>
      </c>
      <c r="F165" s="31" t="s">
        <v>1224</v>
      </c>
      <c r="G165" s="33" t="s">
        <v>1325</v>
      </c>
      <c r="H165" s="32" t="s">
        <v>1324</v>
      </c>
      <c r="I165" s="84">
        <v>75</v>
      </c>
      <c r="J165" s="92" t="e">
        <f t="shared" si="31"/>
        <v>#DIV/0!</v>
      </c>
      <c r="K165" s="94" t="e">
        <v>#DIV/0!</v>
      </c>
      <c r="L165" s="76" t="e">
        <v>#DIV/0!</v>
      </c>
      <c r="M165" s="76" t="e">
        <v>#DIV/0!</v>
      </c>
      <c r="N165" s="76" t="e">
        <v>#DIV/0!</v>
      </c>
      <c r="O165" s="86" t="e">
        <v>#DIV/0!</v>
      </c>
      <c r="P165" s="96" t="e">
        <f t="shared" si="32"/>
        <v>#DIV/0!</v>
      </c>
      <c r="Q165" s="77">
        <f t="shared" si="33"/>
        <v>0</v>
      </c>
      <c r="R165" s="34">
        <f t="shared" si="34"/>
        <v>0</v>
      </c>
      <c r="S165" s="175">
        <v>0</v>
      </c>
      <c r="T165" s="176">
        <v>0</v>
      </c>
      <c r="U165" s="176">
        <v>0</v>
      </c>
      <c r="V165" s="176">
        <v>0</v>
      </c>
      <c r="W165" s="176">
        <v>0</v>
      </c>
      <c r="X165" s="176">
        <v>0</v>
      </c>
      <c r="Y165" s="176">
        <v>0</v>
      </c>
      <c r="Z165" s="176">
        <v>0</v>
      </c>
      <c r="AA165" s="176">
        <v>0</v>
      </c>
      <c r="AB165" s="176">
        <v>0</v>
      </c>
      <c r="AC165" s="176">
        <v>0</v>
      </c>
      <c r="AD165" s="176">
        <v>0</v>
      </c>
      <c r="AE165" s="176">
        <v>0</v>
      </c>
      <c r="AF165" s="176">
        <v>0</v>
      </c>
      <c r="AG165" s="176">
        <v>0</v>
      </c>
      <c r="AH165" s="176">
        <v>0</v>
      </c>
      <c r="AI165" s="177">
        <v>0</v>
      </c>
      <c r="AJ165" s="325"/>
    </row>
    <row r="166" spans="2:36" customFormat="1">
      <c r="B166" s="87"/>
      <c r="C166" s="89" t="s">
        <v>1135</v>
      </c>
      <c r="D166" s="78" t="s">
        <v>1284</v>
      </c>
      <c r="E166" s="81" t="s">
        <v>1203</v>
      </c>
      <c r="F166" s="52" t="s">
        <v>1224</v>
      </c>
      <c r="G166" s="54" t="s">
        <v>1326</v>
      </c>
      <c r="H166" s="53" t="s">
        <v>1313</v>
      </c>
      <c r="I166" s="83">
        <v>250</v>
      </c>
      <c r="J166" s="91" t="e">
        <f t="shared" si="31"/>
        <v>#DIV/0!</v>
      </c>
      <c r="K166" s="93" t="e">
        <v>#DIV/0!</v>
      </c>
      <c r="L166" s="79" t="e">
        <v>#DIV/0!</v>
      </c>
      <c r="M166" s="79" t="e">
        <v>#DIV/0!</v>
      </c>
      <c r="N166" s="79" t="e">
        <v>#DIV/0!</v>
      </c>
      <c r="O166" s="85" t="e">
        <v>#DIV/0!</v>
      </c>
      <c r="P166" s="95" t="e">
        <f t="shared" si="32"/>
        <v>#DIV/0!</v>
      </c>
      <c r="Q166" s="80">
        <f t="shared" si="33"/>
        <v>0</v>
      </c>
      <c r="R166" s="55">
        <f t="shared" si="34"/>
        <v>0</v>
      </c>
      <c r="S166" s="173">
        <v>0</v>
      </c>
      <c r="T166" s="174">
        <v>0</v>
      </c>
      <c r="U166" s="174">
        <v>0</v>
      </c>
      <c r="V166" s="174">
        <v>0</v>
      </c>
      <c r="W166" s="174">
        <v>0</v>
      </c>
      <c r="X166" s="174">
        <v>0</v>
      </c>
      <c r="Y166" s="174">
        <v>0</v>
      </c>
      <c r="Z166" s="174">
        <v>0</v>
      </c>
      <c r="AA166" s="174">
        <v>0</v>
      </c>
      <c r="AB166" s="174">
        <v>0</v>
      </c>
      <c r="AC166" s="174">
        <v>0</v>
      </c>
      <c r="AD166" s="174">
        <v>0</v>
      </c>
      <c r="AE166" s="174">
        <v>0</v>
      </c>
      <c r="AF166" s="174">
        <v>0</v>
      </c>
      <c r="AG166" s="174">
        <v>0</v>
      </c>
      <c r="AH166" s="174">
        <v>0</v>
      </c>
      <c r="AI166" s="272">
        <v>0</v>
      </c>
      <c r="AJ166" s="325" t="s">
        <v>1499</v>
      </c>
    </row>
    <row r="167" spans="2:36" customFormat="1">
      <c r="B167" s="88"/>
      <c r="C167" s="90" t="s">
        <v>120</v>
      </c>
      <c r="D167" s="75" t="s">
        <v>1327</v>
      </c>
      <c r="E167" s="82" t="s">
        <v>1203</v>
      </c>
      <c r="F167" s="31" t="s">
        <v>1224</v>
      </c>
      <c r="G167" s="33" t="s">
        <v>1221</v>
      </c>
      <c r="H167" s="32" t="s">
        <v>1328</v>
      </c>
      <c r="I167" s="84">
        <v>220</v>
      </c>
      <c r="J167" s="92" t="e">
        <f t="shared" si="31"/>
        <v>#DIV/0!</v>
      </c>
      <c r="K167" s="94" t="e">
        <v>#DIV/0!</v>
      </c>
      <c r="L167" s="76" t="e">
        <v>#DIV/0!</v>
      </c>
      <c r="M167" s="76" t="e">
        <v>#DIV/0!</v>
      </c>
      <c r="N167" s="76" t="e">
        <v>#DIV/0!</v>
      </c>
      <c r="O167" s="86" t="e">
        <v>#DIV/0!</v>
      </c>
      <c r="P167" s="96" t="e">
        <f t="shared" si="32"/>
        <v>#DIV/0!</v>
      </c>
      <c r="Q167" s="77">
        <f t="shared" si="33"/>
        <v>0</v>
      </c>
      <c r="R167" s="34">
        <f t="shared" si="34"/>
        <v>0</v>
      </c>
      <c r="S167" s="175">
        <v>0</v>
      </c>
      <c r="T167" s="176">
        <v>0</v>
      </c>
      <c r="U167" s="176">
        <v>0</v>
      </c>
      <c r="V167" s="176">
        <v>0</v>
      </c>
      <c r="W167" s="176">
        <v>0</v>
      </c>
      <c r="X167" s="176">
        <v>0</v>
      </c>
      <c r="Y167" s="176">
        <v>0</v>
      </c>
      <c r="Z167" s="176">
        <v>0</v>
      </c>
      <c r="AA167" s="176">
        <v>0</v>
      </c>
      <c r="AB167" s="176">
        <v>0</v>
      </c>
      <c r="AC167" s="176">
        <v>0</v>
      </c>
      <c r="AD167" s="176">
        <v>0</v>
      </c>
      <c r="AE167" s="176">
        <v>0</v>
      </c>
      <c r="AF167" s="176">
        <v>0</v>
      </c>
      <c r="AG167" s="176">
        <v>0</v>
      </c>
      <c r="AH167" s="176">
        <v>0</v>
      </c>
      <c r="AI167" s="177">
        <v>0</v>
      </c>
      <c r="AJ167" s="325"/>
    </row>
    <row r="168" spans="2:36" customFormat="1">
      <c r="B168" s="88"/>
      <c r="C168" s="90" t="s">
        <v>914</v>
      </c>
      <c r="D168" s="75" t="s">
        <v>1161</v>
      </c>
      <c r="E168" s="82" t="s">
        <v>1203</v>
      </c>
      <c r="F168" s="31" t="s">
        <v>1209</v>
      </c>
      <c r="G168" s="33" t="s">
        <v>41</v>
      </c>
      <c r="H168" s="32" t="s">
        <v>1329</v>
      </c>
      <c r="I168" s="84">
        <v>35</v>
      </c>
      <c r="J168" s="92">
        <f t="shared" si="31"/>
        <v>14531.588643061987</v>
      </c>
      <c r="K168" s="94">
        <v>15</v>
      </c>
      <c r="L168" s="76">
        <v>3</v>
      </c>
      <c r="M168" s="76">
        <v>4</v>
      </c>
      <c r="N168" s="76">
        <v>4</v>
      </c>
      <c r="O168" s="86">
        <v>4</v>
      </c>
      <c r="P168" s="96">
        <f t="shared" si="32"/>
        <v>1.7888543819998317</v>
      </c>
      <c r="Q168" s="77">
        <f t="shared" si="33"/>
        <v>12</v>
      </c>
      <c r="R168" s="34">
        <f t="shared" si="34"/>
        <v>1</v>
      </c>
      <c r="S168" s="175">
        <v>0</v>
      </c>
      <c r="T168" s="176">
        <v>1</v>
      </c>
      <c r="U168" s="176">
        <v>0</v>
      </c>
      <c r="V168" s="176">
        <v>0</v>
      </c>
      <c r="W168" s="176">
        <v>0</v>
      </c>
      <c r="X168" s="176">
        <v>0</v>
      </c>
      <c r="Y168" s="176">
        <v>0</v>
      </c>
      <c r="Z168" s="176">
        <v>0</v>
      </c>
      <c r="AA168" s="176">
        <v>0</v>
      </c>
      <c r="AB168" s="176">
        <v>0</v>
      </c>
      <c r="AC168" s="176">
        <v>0</v>
      </c>
      <c r="AD168" s="176">
        <v>0</v>
      </c>
      <c r="AE168" s="176">
        <v>0</v>
      </c>
      <c r="AF168" s="176">
        <v>0</v>
      </c>
      <c r="AG168" s="176">
        <v>0</v>
      </c>
      <c r="AH168" s="176">
        <v>0</v>
      </c>
      <c r="AI168" s="177">
        <v>0</v>
      </c>
      <c r="AJ168" s="325"/>
    </row>
    <row r="169" spans="2:36" customFormat="1">
      <c r="B169" s="88"/>
      <c r="C169" s="90" t="s">
        <v>1146</v>
      </c>
      <c r="D169" s="75" t="s">
        <v>1161</v>
      </c>
      <c r="E169" s="82" t="s">
        <v>912</v>
      </c>
      <c r="F169" s="31" t="s">
        <v>1209</v>
      </c>
      <c r="G169" s="33" t="s">
        <v>20</v>
      </c>
      <c r="H169" s="32" t="s">
        <v>1330</v>
      </c>
      <c r="I169" s="84" t="s">
        <v>40</v>
      </c>
      <c r="J169" s="92">
        <f t="shared" si="31"/>
        <v>5554.6792902569605</v>
      </c>
      <c r="K169" s="94">
        <v>8.1</v>
      </c>
      <c r="L169" s="76">
        <v>2.8</v>
      </c>
      <c r="M169" s="76">
        <v>1.65</v>
      </c>
      <c r="N169" s="76">
        <v>1.85</v>
      </c>
      <c r="O169" s="86">
        <v>1.8</v>
      </c>
      <c r="P169" s="96">
        <f t="shared" si="32"/>
        <v>1.1011967486788845</v>
      </c>
      <c r="Q169" s="77">
        <f t="shared" si="33"/>
        <v>49.111688311688312</v>
      </c>
      <c r="R169" s="34">
        <f t="shared" si="34"/>
        <v>20</v>
      </c>
      <c r="S169" s="175">
        <v>0</v>
      </c>
      <c r="T169" s="176">
        <v>0</v>
      </c>
      <c r="U169" s="176">
        <v>1</v>
      </c>
      <c r="V169" s="176">
        <v>0</v>
      </c>
      <c r="W169" s="176">
        <v>2</v>
      </c>
      <c r="X169" s="176">
        <v>1</v>
      </c>
      <c r="Y169" s="176">
        <v>1</v>
      </c>
      <c r="Z169" s="176">
        <v>3</v>
      </c>
      <c r="AA169" s="176">
        <v>4</v>
      </c>
      <c r="AB169" s="176">
        <v>3</v>
      </c>
      <c r="AC169" s="176">
        <v>1</v>
      </c>
      <c r="AD169" s="176">
        <v>1</v>
      </c>
      <c r="AE169" s="176">
        <v>3</v>
      </c>
      <c r="AF169" s="176">
        <v>0</v>
      </c>
      <c r="AG169" s="176">
        <v>0</v>
      </c>
      <c r="AH169" s="176">
        <v>0</v>
      </c>
      <c r="AI169" s="177">
        <v>0</v>
      </c>
      <c r="AJ169" s="325"/>
    </row>
    <row r="170" spans="2:36" customFormat="1">
      <c r="B170" s="88"/>
      <c r="C170" s="90" t="s">
        <v>1142</v>
      </c>
      <c r="D170" s="75" t="s">
        <v>454</v>
      </c>
      <c r="E170" s="82" t="s">
        <v>1203</v>
      </c>
      <c r="F170" s="31" t="s">
        <v>1224</v>
      </c>
      <c r="G170" s="33" t="s">
        <v>1331</v>
      </c>
      <c r="H170" s="32" t="s">
        <v>1330</v>
      </c>
      <c r="I170" s="84">
        <v>170</v>
      </c>
      <c r="J170" s="92" t="e">
        <f t="shared" si="31"/>
        <v>#DIV/0!</v>
      </c>
      <c r="K170" s="94" t="e">
        <v>#DIV/0!</v>
      </c>
      <c r="L170" s="76" t="e">
        <v>#DIV/0!</v>
      </c>
      <c r="M170" s="76" t="e">
        <v>#DIV/0!</v>
      </c>
      <c r="N170" s="76" t="e">
        <v>#DIV/0!</v>
      </c>
      <c r="O170" s="86" t="e">
        <v>#DIV/0!</v>
      </c>
      <c r="P170" s="96" t="e">
        <f t="shared" si="32"/>
        <v>#DIV/0!</v>
      </c>
      <c r="Q170" s="77">
        <f t="shared" si="33"/>
        <v>0</v>
      </c>
      <c r="R170" s="34">
        <f t="shared" si="34"/>
        <v>0</v>
      </c>
      <c r="S170" s="175">
        <v>0</v>
      </c>
      <c r="T170" s="176">
        <v>0</v>
      </c>
      <c r="U170" s="176">
        <v>0</v>
      </c>
      <c r="V170" s="176">
        <v>0</v>
      </c>
      <c r="W170" s="176">
        <v>0</v>
      </c>
      <c r="X170" s="176">
        <v>0</v>
      </c>
      <c r="Y170" s="176">
        <v>0</v>
      </c>
      <c r="Z170" s="176">
        <v>0</v>
      </c>
      <c r="AA170" s="176">
        <v>0</v>
      </c>
      <c r="AB170" s="176">
        <v>0</v>
      </c>
      <c r="AC170" s="176">
        <v>0</v>
      </c>
      <c r="AD170" s="176">
        <v>0</v>
      </c>
      <c r="AE170" s="176">
        <v>0</v>
      </c>
      <c r="AF170" s="176">
        <v>0</v>
      </c>
      <c r="AG170" s="176">
        <v>0</v>
      </c>
      <c r="AH170" s="176">
        <v>0</v>
      </c>
      <c r="AI170" s="177">
        <v>0</v>
      </c>
      <c r="AJ170" s="325"/>
    </row>
    <row r="171" spans="2:36" customFormat="1">
      <c r="B171" s="88"/>
      <c r="C171" s="90" t="s">
        <v>45</v>
      </c>
      <c r="D171" s="75" t="s">
        <v>175</v>
      </c>
      <c r="E171" s="82" t="s">
        <v>1203</v>
      </c>
      <c r="F171" s="31" t="s">
        <v>1199</v>
      </c>
      <c r="G171" s="33" t="s">
        <v>1221</v>
      </c>
      <c r="H171" s="32" t="s">
        <v>1332</v>
      </c>
      <c r="I171" s="84">
        <v>30</v>
      </c>
      <c r="J171" s="92" t="e">
        <f t="shared" si="31"/>
        <v>#DIV/0!</v>
      </c>
      <c r="K171" s="94" t="e">
        <v>#DIV/0!</v>
      </c>
      <c r="L171" s="76" t="e">
        <v>#DIV/0!</v>
      </c>
      <c r="M171" s="76" t="e">
        <v>#DIV/0!</v>
      </c>
      <c r="N171" s="76" t="e">
        <v>#DIV/0!</v>
      </c>
      <c r="O171" s="86" t="e">
        <v>#DIV/0!</v>
      </c>
      <c r="P171" s="96" t="e">
        <f t="shared" si="32"/>
        <v>#DIV/0!</v>
      </c>
      <c r="Q171" s="77">
        <f t="shared" si="33"/>
        <v>0</v>
      </c>
      <c r="R171" s="34">
        <f t="shared" si="34"/>
        <v>0</v>
      </c>
      <c r="S171" s="175">
        <v>0</v>
      </c>
      <c r="T171" s="176">
        <v>0</v>
      </c>
      <c r="U171" s="176">
        <v>0</v>
      </c>
      <c r="V171" s="176">
        <v>0</v>
      </c>
      <c r="W171" s="176">
        <v>0</v>
      </c>
      <c r="X171" s="176">
        <v>0</v>
      </c>
      <c r="Y171" s="176">
        <v>0</v>
      </c>
      <c r="Z171" s="176">
        <v>0</v>
      </c>
      <c r="AA171" s="176">
        <v>0</v>
      </c>
      <c r="AB171" s="176">
        <v>0</v>
      </c>
      <c r="AC171" s="176">
        <v>0</v>
      </c>
      <c r="AD171" s="176">
        <v>0</v>
      </c>
      <c r="AE171" s="176">
        <v>0</v>
      </c>
      <c r="AF171" s="176">
        <v>0</v>
      </c>
      <c r="AG171" s="176">
        <v>0</v>
      </c>
      <c r="AH171" s="176">
        <v>0</v>
      </c>
      <c r="AI171" s="177">
        <v>0</v>
      </c>
      <c r="AJ171" s="325"/>
    </row>
    <row r="172" spans="2:36" customFormat="1">
      <c r="B172" s="88"/>
      <c r="C172" s="90" t="s">
        <v>451</v>
      </c>
      <c r="D172" s="75" t="s">
        <v>175</v>
      </c>
      <c r="E172" s="82" t="s">
        <v>1126</v>
      </c>
      <c r="F172" s="31" t="s">
        <v>1211</v>
      </c>
      <c r="G172" s="33" t="s">
        <v>1221</v>
      </c>
      <c r="H172" s="32" t="s">
        <v>1333</v>
      </c>
      <c r="I172" s="84" t="s">
        <v>40</v>
      </c>
      <c r="J172" s="92" t="e">
        <f t="shared" si="31"/>
        <v>#DIV/0!</v>
      </c>
      <c r="K172" s="94" t="e">
        <v>#DIV/0!</v>
      </c>
      <c r="L172" s="76" t="e">
        <v>#DIV/0!</v>
      </c>
      <c r="M172" s="76" t="e">
        <v>#DIV/0!</v>
      </c>
      <c r="N172" s="76" t="e">
        <v>#DIV/0!</v>
      </c>
      <c r="O172" s="86" t="e">
        <v>#DIV/0!</v>
      </c>
      <c r="P172" s="96" t="e">
        <f t="shared" si="32"/>
        <v>#DIV/0!</v>
      </c>
      <c r="Q172" s="77">
        <f t="shared" si="33"/>
        <v>0</v>
      </c>
      <c r="R172" s="34">
        <f t="shared" si="34"/>
        <v>0</v>
      </c>
      <c r="S172" s="175">
        <v>0</v>
      </c>
      <c r="T172" s="176">
        <v>0</v>
      </c>
      <c r="U172" s="176">
        <v>0</v>
      </c>
      <c r="V172" s="176">
        <v>0</v>
      </c>
      <c r="W172" s="176">
        <v>0</v>
      </c>
      <c r="X172" s="176">
        <v>0</v>
      </c>
      <c r="Y172" s="176">
        <v>0</v>
      </c>
      <c r="Z172" s="176">
        <v>0</v>
      </c>
      <c r="AA172" s="176">
        <v>0</v>
      </c>
      <c r="AB172" s="176">
        <v>0</v>
      </c>
      <c r="AC172" s="176">
        <v>0</v>
      </c>
      <c r="AD172" s="176">
        <v>0</v>
      </c>
      <c r="AE172" s="176">
        <v>0</v>
      </c>
      <c r="AF172" s="176">
        <v>0</v>
      </c>
      <c r="AG172" s="176">
        <v>0</v>
      </c>
      <c r="AH172" s="176">
        <v>0</v>
      </c>
      <c r="AI172" s="177">
        <v>0</v>
      </c>
      <c r="AJ172" s="325"/>
    </row>
    <row r="173" spans="2:36" customFormat="1">
      <c r="B173" s="88"/>
      <c r="C173" s="90" t="s">
        <v>459</v>
      </c>
      <c r="D173" s="75" t="s">
        <v>175</v>
      </c>
      <c r="E173" s="82" t="s">
        <v>1203</v>
      </c>
      <c r="F173" s="31" t="s">
        <v>1199</v>
      </c>
      <c r="G173" s="33" t="s">
        <v>1221</v>
      </c>
      <c r="H173" s="32" t="s">
        <v>1233</v>
      </c>
      <c r="I173" s="84">
        <v>20</v>
      </c>
      <c r="J173" s="92" t="e">
        <f t="shared" si="31"/>
        <v>#DIV/0!</v>
      </c>
      <c r="K173" s="94" t="e">
        <v>#DIV/0!</v>
      </c>
      <c r="L173" s="76" t="e">
        <v>#DIV/0!</v>
      </c>
      <c r="M173" s="76" t="e">
        <v>#DIV/0!</v>
      </c>
      <c r="N173" s="76" t="e">
        <v>#DIV/0!</v>
      </c>
      <c r="O173" s="86" t="e">
        <v>#DIV/0!</v>
      </c>
      <c r="P173" s="96" t="e">
        <f t="shared" si="32"/>
        <v>#DIV/0!</v>
      </c>
      <c r="Q173" s="77">
        <f t="shared" si="33"/>
        <v>0</v>
      </c>
      <c r="R173" s="34">
        <f t="shared" si="34"/>
        <v>0</v>
      </c>
      <c r="S173" s="175">
        <v>0</v>
      </c>
      <c r="T173" s="176">
        <v>0</v>
      </c>
      <c r="U173" s="176">
        <v>0</v>
      </c>
      <c r="V173" s="176">
        <v>0</v>
      </c>
      <c r="W173" s="176">
        <v>0</v>
      </c>
      <c r="X173" s="176">
        <v>0</v>
      </c>
      <c r="Y173" s="176">
        <v>0</v>
      </c>
      <c r="Z173" s="176">
        <v>0</v>
      </c>
      <c r="AA173" s="176">
        <v>0</v>
      </c>
      <c r="AB173" s="176">
        <v>0</v>
      </c>
      <c r="AC173" s="176">
        <v>0</v>
      </c>
      <c r="AD173" s="176">
        <v>0</v>
      </c>
      <c r="AE173" s="176">
        <v>0</v>
      </c>
      <c r="AF173" s="176">
        <v>0</v>
      </c>
      <c r="AG173" s="176">
        <v>0</v>
      </c>
      <c r="AH173" s="176">
        <v>0</v>
      </c>
      <c r="AI173" s="177">
        <v>0</v>
      </c>
      <c r="AJ173" s="325"/>
    </row>
    <row r="174" spans="2:36" customFormat="1">
      <c r="B174" s="88"/>
      <c r="C174" s="90" t="s">
        <v>623</v>
      </c>
      <c r="D174" s="75" t="s">
        <v>175</v>
      </c>
      <c r="E174" s="82" t="s">
        <v>1203</v>
      </c>
      <c r="F174" s="31" t="s">
        <v>1209</v>
      </c>
      <c r="G174" s="33" t="s">
        <v>1334</v>
      </c>
      <c r="H174" s="32" t="s">
        <v>1230</v>
      </c>
      <c r="I174" s="84">
        <v>100</v>
      </c>
      <c r="J174" s="92" t="e">
        <f t="shared" si="31"/>
        <v>#DIV/0!</v>
      </c>
      <c r="K174" s="94" t="e">
        <v>#DIV/0!</v>
      </c>
      <c r="L174" s="76" t="e">
        <v>#DIV/0!</v>
      </c>
      <c r="M174" s="76" t="e">
        <v>#DIV/0!</v>
      </c>
      <c r="N174" s="76" t="e">
        <v>#DIV/0!</v>
      </c>
      <c r="O174" s="86" t="e">
        <v>#DIV/0!</v>
      </c>
      <c r="P174" s="96" t="e">
        <f t="shared" si="32"/>
        <v>#DIV/0!</v>
      </c>
      <c r="Q174" s="77">
        <f t="shared" si="33"/>
        <v>0</v>
      </c>
      <c r="R174" s="34">
        <f t="shared" si="34"/>
        <v>0</v>
      </c>
      <c r="S174" s="175">
        <v>0</v>
      </c>
      <c r="T174" s="176">
        <v>0</v>
      </c>
      <c r="U174" s="176">
        <v>0</v>
      </c>
      <c r="V174" s="176">
        <v>0</v>
      </c>
      <c r="W174" s="176">
        <v>0</v>
      </c>
      <c r="X174" s="176">
        <v>0</v>
      </c>
      <c r="Y174" s="176">
        <v>0</v>
      </c>
      <c r="Z174" s="176">
        <v>0</v>
      </c>
      <c r="AA174" s="176">
        <v>0</v>
      </c>
      <c r="AB174" s="176">
        <v>0</v>
      </c>
      <c r="AC174" s="176">
        <v>0</v>
      </c>
      <c r="AD174" s="176">
        <v>0</v>
      </c>
      <c r="AE174" s="176">
        <v>0</v>
      </c>
      <c r="AF174" s="176">
        <v>0</v>
      </c>
      <c r="AG174" s="176">
        <v>0</v>
      </c>
      <c r="AH174" s="176">
        <v>0</v>
      </c>
      <c r="AI174" s="177">
        <v>0</v>
      </c>
      <c r="AJ174" s="325"/>
    </row>
    <row r="175" spans="2:36" customFormat="1">
      <c r="B175" s="88"/>
      <c r="C175" s="90" t="s">
        <v>903</v>
      </c>
      <c r="D175" s="75" t="s">
        <v>175</v>
      </c>
      <c r="E175" s="82" t="s">
        <v>912</v>
      </c>
      <c r="F175" s="31" t="s">
        <v>1216</v>
      </c>
      <c r="G175" s="33" t="s">
        <v>1221</v>
      </c>
      <c r="H175" s="32" t="s">
        <v>1309</v>
      </c>
      <c r="I175" s="84">
        <v>10</v>
      </c>
      <c r="J175" s="92" t="e">
        <f t="shared" si="31"/>
        <v>#DIV/0!</v>
      </c>
      <c r="K175" s="94" t="e">
        <v>#DIV/0!</v>
      </c>
      <c r="L175" s="76" t="e">
        <v>#DIV/0!</v>
      </c>
      <c r="M175" s="76" t="e">
        <v>#DIV/0!</v>
      </c>
      <c r="N175" s="76" t="e">
        <v>#DIV/0!</v>
      </c>
      <c r="O175" s="86" t="e">
        <v>#DIV/0!</v>
      </c>
      <c r="P175" s="96" t="e">
        <f t="shared" si="32"/>
        <v>#DIV/0!</v>
      </c>
      <c r="Q175" s="77">
        <f t="shared" si="33"/>
        <v>0</v>
      </c>
      <c r="R175" s="34">
        <f t="shared" si="34"/>
        <v>0</v>
      </c>
      <c r="S175" s="175">
        <v>0</v>
      </c>
      <c r="T175" s="176">
        <v>0</v>
      </c>
      <c r="U175" s="176">
        <v>0</v>
      </c>
      <c r="V175" s="176">
        <v>0</v>
      </c>
      <c r="W175" s="176">
        <v>0</v>
      </c>
      <c r="X175" s="176">
        <v>0</v>
      </c>
      <c r="Y175" s="176">
        <v>0</v>
      </c>
      <c r="Z175" s="176">
        <v>0</v>
      </c>
      <c r="AA175" s="176">
        <v>0</v>
      </c>
      <c r="AB175" s="176">
        <v>0</v>
      </c>
      <c r="AC175" s="176">
        <v>0</v>
      </c>
      <c r="AD175" s="176">
        <v>0</v>
      </c>
      <c r="AE175" s="176">
        <v>0</v>
      </c>
      <c r="AF175" s="176">
        <v>0</v>
      </c>
      <c r="AG175" s="176">
        <v>0</v>
      </c>
      <c r="AH175" s="176">
        <v>0</v>
      </c>
      <c r="AI175" s="177">
        <v>0</v>
      </c>
      <c r="AJ175" s="325"/>
    </row>
    <row r="176" spans="2:36" customFormat="1">
      <c r="B176" s="87"/>
      <c r="C176" s="89" t="s">
        <v>910</v>
      </c>
      <c r="D176" s="78" t="s">
        <v>175</v>
      </c>
      <c r="E176" s="81" t="s">
        <v>1203</v>
      </c>
      <c r="F176" s="52" t="s">
        <v>1199</v>
      </c>
      <c r="G176" s="54" t="s">
        <v>1221</v>
      </c>
      <c r="H176" s="53" t="s">
        <v>1309</v>
      </c>
      <c r="I176" s="83">
        <v>20</v>
      </c>
      <c r="J176" s="91" t="e">
        <f t="shared" si="31"/>
        <v>#DIV/0!</v>
      </c>
      <c r="K176" s="93" t="e">
        <v>#DIV/0!</v>
      </c>
      <c r="L176" s="79" t="e">
        <v>#DIV/0!</v>
      </c>
      <c r="M176" s="79" t="e">
        <v>#DIV/0!</v>
      </c>
      <c r="N176" s="79" t="e">
        <v>#DIV/0!</v>
      </c>
      <c r="O176" s="85" t="e">
        <v>#DIV/0!</v>
      </c>
      <c r="P176" s="95" t="e">
        <f t="shared" si="32"/>
        <v>#DIV/0!</v>
      </c>
      <c r="Q176" s="80">
        <f t="shared" si="33"/>
        <v>0</v>
      </c>
      <c r="R176" s="55">
        <f t="shared" si="34"/>
        <v>0</v>
      </c>
      <c r="S176" s="173">
        <v>0</v>
      </c>
      <c r="T176" s="174">
        <v>0</v>
      </c>
      <c r="U176" s="174">
        <v>0</v>
      </c>
      <c r="V176" s="174">
        <v>0</v>
      </c>
      <c r="W176" s="174">
        <v>0</v>
      </c>
      <c r="X176" s="174">
        <v>0</v>
      </c>
      <c r="Y176" s="174">
        <v>0</v>
      </c>
      <c r="Z176" s="174">
        <v>0</v>
      </c>
      <c r="AA176" s="174">
        <v>0</v>
      </c>
      <c r="AB176" s="174">
        <v>0</v>
      </c>
      <c r="AC176" s="174">
        <v>0</v>
      </c>
      <c r="AD176" s="174">
        <v>0</v>
      </c>
      <c r="AE176" s="174">
        <v>0</v>
      </c>
      <c r="AF176" s="174">
        <v>0</v>
      </c>
      <c r="AG176" s="174">
        <v>0</v>
      </c>
      <c r="AH176" s="174">
        <v>0</v>
      </c>
      <c r="AI176" s="272">
        <v>0</v>
      </c>
      <c r="AJ176" s="325" t="s">
        <v>1499</v>
      </c>
    </row>
    <row r="177" spans="2:36" customFormat="1">
      <c r="B177" s="88"/>
      <c r="C177" s="90" t="s">
        <v>1335</v>
      </c>
      <c r="D177" s="75" t="s">
        <v>1176</v>
      </c>
      <c r="E177" s="82" t="s">
        <v>912</v>
      </c>
      <c r="F177" s="31" t="s">
        <v>1211</v>
      </c>
      <c r="G177" s="33" t="s">
        <v>1337</v>
      </c>
      <c r="H177" s="32" t="s">
        <v>1336</v>
      </c>
      <c r="I177" s="84">
        <v>15</v>
      </c>
      <c r="J177" s="92" t="e">
        <f t="shared" si="31"/>
        <v>#DIV/0!</v>
      </c>
      <c r="K177" s="94" t="e">
        <v>#DIV/0!</v>
      </c>
      <c r="L177" s="76" t="e">
        <v>#DIV/0!</v>
      </c>
      <c r="M177" s="76" t="e">
        <v>#DIV/0!</v>
      </c>
      <c r="N177" s="76" t="e">
        <v>#DIV/0!</v>
      </c>
      <c r="O177" s="86" t="e">
        <v>#DIV/0!</v>
      </c>
      <c r="P177" s="96" t="e">
        <f t="shared" si="32"/>
        <v>#DIV/0!</v>
      </c>
      <c r="Q177" s="77">
        <f t="shared" si="33"/>
        <v>0</v>
      </c>
      <c r="R177" s="34">
        <f t="shared" si="34"/>
        <v>0</v>
      </c>
      <c r="S177" s="175">
        <v>0</v>
      </c>
      <c r="T177" s="176">
        <v>0</v>
      </c>
      <c r="U177" s="176">
        <v>0</v>
      </c>
      <c r="V177" s="176">
        <v>0</v>
      </c>
      <c r="W177" s="176">
        <v>0</v>
      </c>
      <c r="X177" s="176">
        <v>0</v>
      </c>
      <c r="Y177" s="176">
        <v>0</v>
      </c>
      <c r="Z177" s="176">
        <v>0</v>
      </c>
      <c r="AA177" s="176">
        <v>0</v>
      </c>
      <c r="AB177" s="176">
        <v>0</v>
      </c>
      <c r="AC177" s="176">
        <v>0</v>
      </c>
      <c r="AD177" s="176">
        <v>0</v>
      </c>
      <c r="AE177" s="176">
        <v>0</v>
      </c>
      <c r="AF177" s="176">
        <v>0</v>
      </c>
      <c r="AG177" s="176">
        <v>0</v>
      </c>
      <c r="AH177" s="176">
        <v>0</v>
      </c>
      <c r="AI177" s="177">
        <v>0</v>
      </c>
      <c r="AJ177" s="325" t="s">
        <v>152</v>
      </c>
    </row>
    <row r="178" spans="2:36" customFormat="1">
      <c r="B178" s="88"/>
      <c r="C178" s="90" t="s">
        <v>634</v>
      </c>
      <c r="D178" s="75" t="s">
        <v>1338</v>
      </c>
      <c r="E178" s="82" t="s">
        <v>1203</v>
      </c>
      <c r="F178" s="31" t="s">
        <v>1211</v>
      </c>
      <c r="G178" s="33" t="s">
        <v>1340</v>
      </c>
      <c r="H178" s="32" t="s">
        <v>1339</v>
      </c>
      <c r="I178" s="84" t="s">
        <v>41</v>
      </c>
      <c r="J178" s="92" t="e">
        <f t="shared" si="31"/>
        <v>#DIV/0!</v>
      </c>
      <c r="K178" s="94" t="e">
        <v>#DIV/0!</v>
      </c>
      <c r="L178" s="76" t="e">
        <v>#DIV/0!</v>
      </c>
      <c r="M178" s="76" t="e">
        <v>#DIV/0!</v>
      </c>
      <c r="N178" s="76" t="e">
        <v>#DIV/0!</v>
      </c>
      <c r="O178" s="86" t="e">
        <v>#DIV/0!</v>
      </c>
      <c r="P178" s="96" t="e">
        <f t="shared" si="32"/>
        <v>#DIV/0!</v>
      </c>
      <c r="Q178" s="77">
        <f t="shared" si="33"/>
        <v>0</v>
      </c>
      <c r="R178" s="34">
        <f t="shared" si="34"/>
        <v>0</v>
      </c>
      <c r="S178" s="175">
        <v>0</v>
      </c>
      <c r="T178" s="176">
        <v>0</v>
      </c>
      <c r="U178" s="176">
        <v>0</v>
      </c>
      <c r="V178" s="176">
        <v>0</v>
      </c>
      <c r="W178" s="176">
        <v>0</v>
      </c>
      <c r="X178" s="176">
        <v>0</v>
      </c>
      <c r="Y178" s="176">
        <v>0</v>
      </c>
      <c r="Z178" s="176">
        <v>0</v>
      </c>
      <c r="AA178" s="176">
        <v>0</v>
      </c>
      <c r="AB178" s="176">
        <v>0</v>
      </c>
      <c r="AC178" s="176">
        <v>0</v>
      </c>
      <c r="AD178" s="176">
        <v>0</v>
      </c>
      <c r="AE178" s="176">
        <v>0</v>
      </c>
      <c r="AF178" s="176">
        <v>0</v>
      </c>
      <c r="AG178" s="176">
        <v>0</v>
      </c>
      <c r="AH178" s="176">
        <v>0</v>
      </c>
      <c r="AI178" s="177">
        <v>0</v>
      </c>
      <c r="AJ178" s="325"/>
    </row>
    <row r="179" spans="2:36" customFormat="1">
      <c r="B179" s="88"/>
      <c r="C179" s="90" t="s">
        <v>928</v>
      </c>
      <c r="D179" s="75" t="s">
        <v>1338</v>
      </c>
      <c r="E179" s="82" t="s">
        <v>1203</v>
      </c>
      <c r="F179" s="31" t="s">
        <v>1209</v>
      </c>
      <c r="G179" s="33" t="s">
        <v>1341</v>
      </c>
      <c r="H179" s="32" t="s">
        <v>1281</v>
      </c>
      <c r="I179" s="84">
        <v>85</v>
      </c>
      <c r="J179" s="92" t="e">
        <f t="shared" si="31"/>
        <v>#DIV/0!</v>
      </c>
      <c r="K179" s="94" t="e">
        <v>#DIV/0!</v>
      </c>
      <c r="L179" s="76" t="e">
        <v>#DIV/0!</v>
      </c>
      <c r="M179" s="76" t="e">
        <v>#DIV/0!</v>
      </c>
      <c r="N179" s="76" t="e">
        <v>#DIV/0!</v>
      </c>
      <c r="O179" s="86" t="e">
        <v>#DIV/0!</v>
      </c>
      <c r="P179" s="96" t="e">
        <f t="shared" si="32"/>
        <v>#DIV/0!</v>
      </c>
      <c r="Q179" s="77">
        <f t="shared" si="33"/>
        <v>0</v>
      </c>
      <c r="R179" s="34">
        <f t="shared" si="34"/>
        <v>0</v>
      </c>
      <c r="S179" s="175">
        <v>0</v>
      </c>
      <c r="T179" s="176">
        <v>0</v>
      </c>
      <c r="U179" s="176">
        <v>0</v>
      </c>
      <c r="V179" s="176">
        <v>0</v>
      </c>
      <c r="W179" s="176">
        <v>0</v>
      </c>
      <c r="X179" s="176">
        <v>0</v>
      </c>
      <c r="Y179" s="176">
        <v>0</v>
      </c>
      <c r="Z179" s="176">
        <v>0</v>
      </c>
      <c r="AA179" s="176">
        <v>0</v>
      </c>
      <c r="AB179" s="176">
        <v>0</v>
      </c>
      <c r="AC179" s="176">
        <v>0</v>
      </c>
      <c r="AD179" s="176">
        <v>0</v>
      </c>
      <c r="AE179" s="176">
        <v>0</v>
      </c>
      <c r="AF179" s="176">
        <v>0</v>
      </c>
      <c r="AG179" s="176">
        <v>0</v>
      </c>
      <c r="AH179" s="176">
        <v>0</v>
      </c>
      <c r="AI179" s="177">
        <v>0</v>
      </c>
      <c r="AJ179" s="325"/>
    </row>
    <row r="180" spans="2:36" customFormat="1">
      <c r="B180" s="88"/>
      <c r="C180" s="90" t="s">
        <v>1178</v>
      </c>
      <c r="D180" s="75" t="s">
        <v>1171</v>
      </c>
      <c r="E180" s="82" t="s">
        <v>1126</v>
      </c>
      <c r="F180" s="31" t="s">
        <v>1216</v>
      </c>
      <c r="G180" s="33" t="s">
        <v>19</v>
      </c>
      <c r="H180" s="32" t="s">
        <v>1248</v>
      </c>
      <c r="I180" s="84" t="s">
        <v>40</v>
      </c>
      <c r="J180" s="92">
        <f t="shared" si="31"/>
        <v>5878.719366873248</v>
      </c>
      <c r="K180" s="94">
        <v>9.0526315789473681</v>
      </c>
      <c r="L180" s="76">
        <v>2</v>
      </c>
      <c r="M180" s="76">
        <v>2.6842105263157894</v>
      </c>
      <c r="N180" s="76">
        <v>2.1052631578947367</v>
      </c>
      <c r="O180" s="86">
        <v>2.263157894736842</v>
      </c>
      <c r="P180" s="96">
        <f t="shared" si="32"/>
        <v>1.0635184589215465</v>
      </c>
      <c r="Q180" s="77">
        <f t="shared" si="33"/>
        <v>48.636075036075027</v>
      </c>
      <c r="R180" s="34">
        <f t="shared" si="34"/>
        <v>19</v>
      </c>
      <c r="S180" s="175">
        <v>0</v>
      </c>
      <c r="T180" s="176">
        <v>0</v>
      </c>
      <c r="U180" s="176">
        <v>0</v>
      </c>
      <c r="V180" s="176">
        <v>1</v>
      </c>
      <c r="W180" s="176">
        <v>1</v>
      </c>
      <c r="X180" s="176">
        <v>3</v>
      </c>
      <c r="Y180" s="176">
        <v>4</v>
      </c>
      <c r="Z180" s="176">
        <v>2</v>
      </c>
      <c r="AA180" s="176">
        <v>4</v>
      </c>
      <c r="AB180" s="176">
        <v>2</v>
      </c>
      <c r="AC180" s="176">
        <v>0</v>
      </c>
      <c r="AD180" s="176">
        <v>2</v>
      </c>
      <c r="AE180" s="176">
        <v>0</v>
      </c>
      <c r="AF180" s="176">
        <v>0</v>
      </c>
      <c r="AG180" s="176">
        <v>0</v>
      </c>
      <c r="AH180" s="176">
        <v>0</v>
      </c>
      <c r="AI180" s="177">
        <v>0</v>
      </c>
      <c r="AJ180" s="325"/>
    </row>
    <row r="181" spans="2:36" customFormat="1">
      <c r="B181" s="88"/>
      <c r="C181" s="90" t="s">
        <v>1177</v>
      </c>
      <c r="D181" s="75" t="s">
        <v>1171</v>
      </c>
      <c r="E181" s="82" t="s">
        <v>1126</v>
      </c>
      <c r="F181" s="31" t="s">
        <v>1199</v>
      </c>
      <c r="G181" s="33" t="s">
        <v>41</v>
      </c>
      <c r="H181" s="32" t="s">
        <v>41</v>
      </c>
      <c r="I181" s="84" t="s">
        <v>40</v>
      </c>
      <c r="J181" s="92">
        <f t="shared" si="31"/>
        <v>5215.4081348662812</v>
      </c>
      <c r="K181" s="94">
        <v>8.1428571428571423</v>
      </c>
      <c r="L181" s="76">
        <v>1.4285714285714286</v>
      </c>
      <c r="M181" s="76">
        <v>2.5714285714285716</v>
      </c>
      <c r="N181" s="76">
        <v>2.1428571428571428</v>
      </c>
      <c r="O181" s="86">
        <v>2</v>
      </c>
      <c r="P181" s="96">
        <f t="shared" si="32"/>
        <v>1.1085350253979858</v>
      </c>
      <c r="Q181" s="77">
        <f t="shared" si="33"/>
        <v>17.511111111111109</v>
      </c>
      <c r="R181" s="34">
        <f t="shared" si="34"/>
        <v>7</v>
      </c>
      <c r="S181" s="175">
        <v>0</v>
      </c>
      <c r="T181" s="176">
        <v>0</v>
      </c>
      <c r="U181" s="176">
        <v>0</v>
      </c>
      <c r="V181" s="176">
        <v>1</v>
      </c>
      <c r="W181" s="176">
        <v>0</v>
      </c>
      <c r="X181" s="176">
        <v>1</v>
      </c>
      <c r="Y181" s="176">
        <v>1</v>
      </c>
      <c r="Z181" s="176">
        <v>0</v>
      </c>
      <c r="AA181" s="176">
        <v>0</v>
      </c>
      <c r="AB181" s="176">
        <v>1</v>
      </c>
      <c r="AC181" s="176">
        <v>2</v>
      </c>
      <c r="AD181" s="176">
        <v>0</v>
      </c>
      <c r="AE181" s="176">
        <v>1</v>
      </c>
      <c r="AF181" s="176">
        <v>0</v>
      </c>
      <c r="AG181" s="176">
        <v>0</v>
      </c>
      <c r="AH181" s="176">
        <v>0</v>
      </c>
      <c r="AI181" s="177">
        <v>0</v>
      </c>
      <c r="AJ181" s="325"/>
    </row>
    <row r="182" spans="2:36" customFormat="1">
      <c r="B182" s="88"/>
      <c r="C182" s="90" t="s">
        <v>1179</v>
      </c>
      <c r="D182" s="75" t="s">
        <v>1171</v>
      </c>
      <c r="E182" s="82" t="s">
        <v>1126</v>
      </c>
      <c r="F182" s="31" t="s">
        <v>41</v>
      </c>
      <c r="G182" s="33" t="s">
        <v>41</v>
      </c>
      <c r="H182" s="32" t="s">
        <v>1248</v>
      </c>
      <c r="I182" s="84" t="s">
        <v>40</v>
      </c>
      <c r="J182" s="92">
        <f t="shared" si="31"/>
        <v>3831.5119504191434</v>
      </c>
      <c r="K182" s="94">
        <v>5.5</v>
      </c>
      <c r="L182" s="76">
        <v>0.86363636363636365</v>
      </c>
      <c r="M182" s="76">
        <v>2.6363636363636362</v>
      </c>
      <c r="N182" s="76">
        <v>1.4090909090909092</v>
      </c>
      <c r="O182" s="86">
        <v>0.59090909090909094</v>
      </c>
      <c r="P182" s="96">
        <f t="shared" si="32"/>
        <v>1.0728632520722889</v>
      </c>
      <c r="Q182" s="77">
        <f t="shared" si="33"/>
        <v>34.818825618825613</v>
      </c>
      <c r="R182" s="34">
        <f t="shared" si="34"/>
        <v>22</v>
      </c>
      <c r="S182" s="175">
        <v>0</v>
      </c>
      <c r="T182" s="176">
        <v>0</v>
      </c>
      <c r="U182" s="176">
        <v>0</v>
      </c>
      <c r="V182" s="176">
        <v>0</v>
      </c>
      <c r="W182" s="176">
        <v>0</v>
      </c>
      <c r="X182" s="176">
        <v>0</v>
      </c>
      <c r="Y182" s="176">
        <v>0</v>
      </c>
      <c r="Z182" s="176">
        <v>1</v>
      </c>
      <c r="AA182" s="176">
        <v>3</v>
      </c>
      <c r="AB182" s="176">
        <v>5</v>
      </c>
      <c r="AC182" s="176">
        <v>2</v>
      </c>
      <c r="AD182" s="176">
        <v>3</v>
      </c>
      <c r="AE182" s="176">
        <v>4</v>
      </c>
      <c r="AF182" s="176">
        <v>2</v>
      </c>
      <c r="AG182" s="176">
        <v>2</v>
      </c>
      <c r="AH182" s="176">
        <v>0</v>
      </c>
      <c r="AI182" s="177">
        <v>0</v>
      </c>
      <c r="AJ182" s="325"/>
    </row>
    <row r="183" spans="2:36" customFormat="1">
      <c r="B183" s="88"/>
      <c r="C183" s="90" t="s">
        <v>163</v>
      </c>
      <c r="D183" s="75" t="s">
        <v>1171</v>
      </c>
      <c r="E183" s="82" t="s">
        <v>1126</v>
      </c>
      <c r="F183" s="31" t="s">
        <v>1216</v>
      </c>
      <c r="G183" s="33" t="s">
        <v>19</v>
      </c>
      <c r="H183" s="32" t="s">
        <v>41</v>
      </c>
      <c r="I183" s="84" t="s">
        <v>40</v>
      </c>
      <c r="J183" s="92">
        <f t="shared" si="31"/>
        <v>8085.5741111228481</v>
      </c>
      <c r="K183" s="94">
        <v>11.75</v>
      </c>
      <c r="L183" s="76">
        <v>2.5</v>
      </c>
      <c r="M183" s="76">
        <v>3.5</v>
      </c>
      <c r="N183" s="76">
        <v>3</v>
      </c>
      <c r="O183" s="86">
        <v>2.75</v>
      </c>
      <c r="P183" s="96">
        <f t="shared" si="32"/>
        <v>1.233112880431684</v>
      </c>
      <c r="Q183" s="77">
        <f t="shared" si="33"/>
        <v>17.866666666666667</v>
      </c>
      <c r="R183" s="34">
        <f t="shared" si="34"/>
        <v>4</v>
      </c>
      <c r="S183" s="175">
        <v>0</v>
      </c>
      <c r="T183" s="176">
        <v>0</v>
      </c>
      <c r="U183" s="176">
        <v>1</v>
      </c>
      <c r="V183" s="176">
        <v>0</v>
      </c>
      <c r="W183" s="176">
        <v>1</v>
      </c>
      <c r="X183" s="176">
        <v>1</v>
      </c>
      <c r="Y183" s="176">
        <v>1</v>
      </c>
      <c r="Z183" s="176">
        <v>0</v>
      </c>
      <c r="AA183" s="176">
        <v>0</v>
      </c>
      <c r="AB183" s="176">
        <v>0</v>
      </c>
      <c r="AC183" s="176">
        <v>0</v>
      </c>
      <c r="AD183" s="176">
        <v>0</v>
      </c>
      <c r="AE183" s="176">
        <v>0</v>
      </c>
      <c r="AF183" s="176">
        <v>0</v>
      </c>
      <c r="AG183" s="176">
        <v>0</v>
      </c>
      <c r="AH183" s="176">
        <v>0</v>
      </c>
      <c r="AI183" s="177">
        <v>0</v>
      </c>
      <c r="AJ183" s="325"/>
    </row>
    <row r="184" spans="2:36" customFormat="1">
      <c r="B184" s="88"/>
      <c r="C184" s="90" t="s">
        <v>455</v>
      </c>
      <c r="D184" s="75" t="s">
        <v>1171</v>
      </c>
      <c r="E184" s="82" t="s">
        <v>1126</v>
      </c>
      <c r="F184" s="31" t="s">
        <v>1211</v>
      </c>
      <c r="G184" s="33" t="s">
        <v>41</v>
      </c>
      <c r="H184" s="32" t="s">
        <v>1342</v>
      </c>
      <c r="I184" s="84" t="s">
        <v>40</v>
      </c>
      <c r="J184" s="92">
        <f t="shared" si="31"/>
        <v>3509.4934210468732</v>
      </c>
      <c r="K184" s="94">
        <v>4</v>
      </c>
      <c r="L184" s="76">
        <v>0.91304347826086951</v>
      </c>
      <c r="M184" s="76">
        <v>1.0434782608695652</v>
      </c>
      <c r="N184" s="76">
        <v>1.2173913043478262</v>
      </c>
      <c r="O184" s="86">
        <v>0.82608695652173914</v>
      </c>
      <c r="P184" s="96">
        <f t="shared" si="32"/>
        <v>1.2472988377036993</v>
      </c>
      <c r="Q184" s="77">
        <f t="shared" si="33"/>
        <v>35.782350982350984</v>
      </c>
      <c r="R184" s="34">
        <f t="shared" si="34"/>
        <v>23</v>
      </c>
      <c r="S184" s="175">
        <v>0</v>
      </c>
      <c r="T184" s="176">
        <v>0</v>
      </c>
      <c r="U184" s="176">
        <v>0</v>
      </c>
      <c r="V184" s="176">
        <v>1</v>
      </c>
      <c r="W184" s="176">
        <v>0</v>
      </c>
      <c r="X184" s="176">
        <v>1</v>
      </c>
      <c r="Y184" s="176">
        <v>0</v>
      </c>
      <c r="Z184" s="176">
        <v>0</v>
      </c>
      <c r="AA184" s="176">
        <v>1</v>
      </c>
      <c r="AB184" s="176">
        <v>0</v>
      </c>
      <c r="AC184" s="176">
        <v>4</v>
      </c>
      <c r="AD184" s="176">
        <v>2</v>
      </c>
      <c r="AE184" s="176">
        <v>1</v>
      </c>
      <c r="AF184" s="176">
        <v>3</v>
      </c>
      <c r="AG184" s="176">
        <v>5</v>
      </c>
      <c r="AH184" s="176">
        <v>3</v>
      </c>
      <c r="AI184" s="177">
        <v>2</v>
      </c>
      <c r="AJ184" s="325"/>
    </row>
    <row r="185" spans="2:36" customFormat="1">
      <c r="B185" s="88"/>
      <c r="C185" s="90" t="s">
        <v>1180</v>
      </c>
      <c r="D185" s="75" t="s">
        <v>1171</v>
      </c>
      <c r="E185" s="82" t="s">
        <v>1126</v>
      </c>
      <c r="F185" s="31" t="s">
        <v>1211</v>
      </c>
      <c r="G185" s="33" t="s">
        <v>19</v>
      </c>
      <c r="H185" s="32" t="s">
        <v>1251</v>
      </c>
      <c r="I185" s="84" t="s">
        <v>40</v>
      </c>
      <c r="J185" s="92">
        <f t="shared" si="31"/>
        <v>5802.3596564858108</v>
      </c>
      <c r="K185" s="94">
        <v>8.7692307692307701</v>
      </c>
      <c r="L185" s="76">
        <v>1.8846153846153846</v>
      </c>
      <c r="M185" s="76">
        <v>2.5769230769230771</v>
      </c>
      <c r="N185" s="76">
        <v>2.3076923076923075</v>
      </c>
      <c r="O185" s="86">
        <v>2</v>
      </c>
      <c r="P185" s="96">
        <f t="shared" si="32"/>
        <v>1.0534631281711484</v>
      </c>
      <c r="Q185" s="77">
        <f t="shared" si="33"/>
        <v>63.257720057720064</v>
      </c>
      <c r="R185" s="34">
        <f t="shared" si="34"/>
        <v>26</v>
      </c>
      <c r="S185" s="175">
        <v>0</v>
      </c>
      <c r="T185" s="176">
        <v>0</v>
      </c>
      <c r="U185" s="176">
        <v>0</v>
      </c>
      <c r="V185" s="176">
        <v>1</v>
      </c>
      <c r="W185" s="176">
        <v>1</v>
      </c>
      <c r="X185" s="176">
        <v>3</v>
      </c>
      <c r="Y185" s="176">
        <v>5</v>
      </c>
      <c r="Z185" s="176">
        <v>6</v>
      </c>
      <c r="AA185" s="176">
        <v>2</v>
      </c>
      <c r="AB185" s="176">
        <v>5</v>
      </c>
      <c r="AC185" s="176">
        <v>1</v>
      </c>
      <c r="AD185" s="176">
        <v>1</v>
      </c>
      <c r="AE185" s="176">
        <v>1</v>
      </c>
      <c r="AF185" s="176">
        <v>0</v>
      </c>
      <c r="AG185" s="176">
        <v>0</v>
      </c>
      <c r="AH185" s="176">
        <v>0</v>
      </c>
      <c r="AI185" s="177">
        <v>0</v>
      </c>
      <c r="AJ185" s="325"/>
    </row>
    <row r="186" spans="2:36" customFormat="1">
      <c r="B186" s="87"/>
      <c r="C186" s="89" t="s">
        <v>1181</v>
      </c>
      <c r="D186" s="78" t="s">
        <v>1171</v>
      </c>
      <c r="E186" s="81" t="s">
        <v>1126</v>
      </c>
      <c r="F186" s="52" t="s">
        <v>41</v>
      </c>
      <c r="G186" s="54" t="s">
        <v>20</v>
      </c>
      <c r="H186" s="53" t="s">
        <v>1343</v>
      </c>
      <c r="I186" s="83" t="s">
        <v>40</v>
      </c>
      <c r="J186" s="91">
        <f t="shared" si="31"/>
        <v>3753.7129089967389</v>
      </c>
      <c r="K186" s="93">
        <v>5</v>
      </c>
      <c r="L186" s="79">
        <v>1.4375</v>
      </c>
      <c r="M186" s="79">
        <v>1.4375</v>
      </c>
      <c r="N186" s="79">
        <v>1.125</v>
      </c>
      <c r="O186" s="85">
        <v>1</v>
      </c>
      <c r="P186" s="95">
        <f t="shared" si="32"/>
        <v>1.1635594414857258</v>
      </c>
      <c r="Q186" s="80">
        <f t="shared" si="33"/>
        <v>27.077411477411477</v>
      </c>
      <c r="R186" s="55">
        <f t="shared" si="34"/>
        <v>16</v>
      </c>
      <c r="S186" s="173">
        <v>0</v>
      </c>
      <c r="T186" s="174">
        <v>0</v>
      </c>
      <c r="U186" s="174">
        <v>0</v>
      </c>
      <c r="V186" s="174">
        <v>0</v>
      </c>
      <c r="W186" s="174">
        <v>1</v>
      </c>
      <c r="X186" s="174">
        <v>1</v>
      </c>
      <c r="Y186" s="174">
        <v>0</v>
      </c>
      <c r="Z186" s="174">
        <v>1</v>
      </c>
      <c r="AA186" s="174">
        <v>1</v>
      </c>
      <c r="AB186" s="174">
        <v>1</v>
      </c>
      <c r="AC186" s="174">
        <v>2</v>
      </c>
      <c r="AD186" s="174">
        <v>0</v>
      </c>
      <c r="AE186" s="174">
        <v>2</v>
      </c>
      <c r="AF186" s="174">
        <v>2</v>
      </c>
      <c r="AG186" s="174">
        <v>2</v>
      </c>
      <c r="AH186" s="174">
        <v>3</v>
      </c>
      <c r="AI186" s="272">
        <v>0</v>
      </c>
      <c r="AJ186" s="325" t="s">
        <v>1499</v>
      </c>
    </row>
    <row r="187" spans="2:36" customFormat="1">
      <c r="B187" s="88"/>
      <c r="C187" s="90" t="s">
        <v>1344</v>
      </c>
      <c r="D187" s="75" t="s">
        <v>1171</v>
      </c>
      <c r="E187" s="82" t="s">
        <v>1126</v>
      </c>
      <c r="F187" s="31" t="s">
        <v>41</v>
      </c>
      <c r="G187" s="33" t="s">
        <v>41</v>
      </c>
      <c r="H187" s="32" t="s">
        <v>1313</v>
      </c>
      <c r="I187" s="84" t="s">
        <v>40</v>
      </c>
      <c r="J187" s="92" t="e">
        <f t="shared" si="31"/>
        <v>#DIV/0!</v>
      </c>
      <c r="K187" s="94" t="e">
        <v>#DIV/0!</v>
      </c>
      <c r="L187" s="76" t="e">
        <v>#DIV/0!</v>
      </c>
      <c r="M187" s="76" t="e">
        <v>#DIV/0!</v>
      </c>
      <c r="N187" s="76" t="e">
        <v>#DIV/0!</v>
      </c>
      <c r="O187" s="86" t="e">
        <v>#DIV/0!</v>
      </c>
      <c r="P187" s="96" t="e">
        <f t="shared" si="32"/>
        <v>#DIV/0!</v>
      </c>
      <c r="Q187" s="77">
        <f t="shared" si="33"/>
        <v>0</v>
      </c>
      <c r="R187" s="34">
        <f t="shared" si="34"/>
        <v>0</v>
      </c>
      <c r="S187" s="175">
        <v>0</v>
      </c>
      <c r="T187" s="176">
        <v>0</v>
      </c>
      <c r="U187" s="176">
        <v>0</v>
      </c>
      <c r="V187" s="176">
        <v>0</v>
      </c>
      <c r="W187" s="176">
        <v>0</v>
      </c>
      <c r="X187" s="176">
        <v>0</v>
      </c>
      <c r="Y187" s="176">
        <v>0</v>
      </c>
      <c r="Z187" s="176">
        <v>0</v>
      </c>
      <c r="AA187" s="176">
        <v>0</v>
      </c>
      <c r="AB187" s="176">
        <v>0</v>
      </c>
      <c r="AC187" s="176">
        <v>0</v>
      </c>
      <c r="AD187" s="176">
        <v>0</v>
      </c>
      <c r="AE187" s="176">
        <v>0</v>
      </c>
      <c r="AF187" s="176">
        <v>0</v>
      </c>
      <c r="AG187" s="176">
        <v>0</v>
      </c>
      <c r="AH187" s="176">
        <v>0</v>
      </c>
      <c r="AI187" s="177">
        <v>0</v>
      </c>
      <c r="AJ187" s="325"/>
    </row>
    <row r="188" spans="2:36" customFormat="1">
      <c r="B188" s="88"/>
      <c r="C188" s="90" t="s">
        <v>1345</v>
      </c>
      <c r="D188" s="75" t="s">
        <v>1171</v>
      </c>
      <c r="E188" s="82" t="s">
        <v>912</v>
      </c>
      <c r="F188" s="31" t="s">
        <v>1224</v>
      </c>
      <c r="G188" s="33" t="s">
        <v>1221</v>
      </c>
      <c r="H188" s="32" t="s">
        <v>1230</v>
      </c>
      <c r="I188" s="84" t="s">
        <v>40</v>
      </c>
      <c r="J188" s="92" t="e">
        <f t="shared" si="31"/>
        <v>#DIV/0!</v>
      </c>
      <c r="K188" s="94" t="e">
        <v>#DIV/0!</v>
      </c>
      <c r="L188" s="76" t="e">
        <v>#DIV/0!</v>
      </c>
      <c r="M188" s="76" t="e">
        <v>#DIV/0!</v>
      </c>
      <c r="N188" s="76" t="e">
        <v>#DIV/0!</v>
      </c>
      <c r="O188" s="86" t="e">
        <v>#DIV/0!</v>
      </c>
      <c r="P188" s="96" t="e">
        <f t="shared" si="32"/>
        <v>#DIV/0!</v>
      </c>
      <c r="Q188" s="77">
        <f t="shared" si="33"/>
        <v>0</v>
      </c>
      <c r="R188" s="34">
        <f t="shared" si="34"/>
        <v>0</v>
      </c>
      <c r="S188" s="175">
        <v>0</v>
      </c>
      <c r="T188" s="176">
        <v>0</v>
      </c>
      <c r="U188" s="176">
        <v>0</v>
      </c>
      <c r="V188" s="176">
        <v>0</v>
      </c>
      <c r="W188" s="176">
        <v>0</v>
      </c>
      <c r="X188" s="176">
        <v>0</v>
      </c>
      <c r="Y188" s="176">
        <v>0</v>
      </c>
      <c r="Z188" s="176">
        <v>0</v>
      </c>
      <c r="AA188" s="176">
        <v>0</v>
      </c>
      <c r="AB188" s="176">
        <v>0</v>
      </c>
      <c r="AC188" s="176">
        <v>0</v>
      </c>
      <c r="AD188" s="176">
        <v>0</v>
      </c>
      <c r="AE188" s="176">
        <v>0</v>
      </c>
      <c r="AF188" s="176">
        <v>0</v>
      </c>
      <c r="AG188" s="176">
        <v>0</v>
      </c>
      <c r="AH188" s="176">
        <v>0</v>
      </c>
      <c r="AI188" s="177">
        <v>0</v>
      </c>
      <c r="AJ188" s="325"/>
    </row>
    <row r="189" spans="2:36" customFormat="1">
      <c r="B189" s="88"/>
      <c r="C189" s="90" t="s">
        <v>1346</v>
      </c>
      <c r="D189" s="75" t="s">
        <v>1162</v>
      </c>
      <c r="E189" s="82" t="s">
        <v>1126</v>
      </c>
      <c r="F189" s="31" t="s">
        <v>1224</v>
      </c>
      <c r="G189" s="33" t="s">
        <v>1347</v>
      </c>
      <c r="H189" s="32" t="s">
        <v>1228</v>
      </c>
      <c r="I189" s="84">
        <v>1</v>
      </c>
      <c r="J189" s="92" t="e">
        <f t="shared" si="31"/>
        <v>#DIV/0!</v>
      </c>
      <c r="K189" s="94" t="e">
        <v>#DIV/0!</v>
      </c>
      <c r="L189" s="76" t="e">
        <v>#DIV/0!</v>
      </c>
      <c r="M189" s="76" t="e">
        <v>#DIV/0!</v>
      </c>
      <c r="N189" s="76" t="e">
        <v>#DIV/0!</v>
      </c>
      <c r="O189" s="86" t="e">
        <v>#DIV/0!</v>
      </c>
      <c r="P189" s="96" t="e">
        <f t="shared" si="32"/>
        <v>#DIV/0!</v>
      </c>
      <c r="Q189" s="77">
        <f t="shared" si="33"/>
        <v>0</v>
      </c>
      <c r="R189" s="34">
        <f t="shared" si="34"/>
        <v>0</v>
      </c>
      <c r="S189" s="175">
        <v>0</v>
      </c>
      <c r="T189" s="176">
        <v>0</v>
      </c>
      <c r="U189" s="176">
        <v>0</v>
      </c>
      <c r="V189" s="176">
        <v>0</v>
      </c>
      <c r="W189" s="176">
        <v>0</v>
      </c>
      <c r="X189" s="176">
        <v>0</v>
      </c>
      <c r="Y189" s="176">
        <v>0</v>
      </c>
      <c r="Z189" s="176">
        <v>0</v>
      </c>
      <c r="AA189" s="176">
        <v>0</v>
      </c>
      <c r="AB189" s="176">
        <v>0</v>
      </c>
      <c r="AC189" s="176">
        <v>0</v>
      </c>
      <c r="AD189" s="176">
        <v>0</v>
      </c>
      <c r="AE189" s="176">
        <v>0</v>
      </c>
      <c r="AF189" s="176">
        <v>0</v>
      </c>
      <c r="AG189" s="176">
        <v>0</v>
      </c>
      <c r="AH189" s="176">
        <v>0</v>
      </c>
      <c r="AI189" s="177">
        <v>0</v>
      </c>
      <c r="AJ189" s="325"/>
    </row>
    <row r="190" spans="2:36" customFormat="1">
      <c r="B190" s="88"/>
      <c r="C190" s="90" t="s">
        <v>440</v>
      </c>
      <c r="D190" s="75" t="s">
        <v>1162</v>
      </c>
      <c r="E190" s="82" t="s">
        <v>1203</v>
      </c>
      <c r="F190" s="31" t="s">
        <v>1209</v>
      </c>
      <c r="G190" s="33" t="s">
        <v>1348</v>
      </c>
      <c r="H190" s="32" t="s">
        <v>1264</v>
      </c>
      <c r="I190" s="84">
        <v>270</v>
      </c>
      <c r="J190" s="92" t="e">
        <f t="shared" si="31"/>
        <v>#DIV/0!</v>
      </c>
      <c r="K190" s="94" t="e">
        <v>#DIV/0!</v>
      </c>
      <c r="L190" s="76" t="e">
        <v>#DIV/0!</v>
      </c>
      <c r="M190" s="76" t="e">
        <v>#DIV/0!</v>
      </c>
      <c r="N190" s="76" t="e">
        <v>#DIV/0!</v>
      </c>
      <c r="O190" s="86" t="e">
        <v>#DIV/0!</v>
      </c>
      <c r="P190" s="96" t="e">
        <f t="shared" si="32"/>
        <v>#DIV/0!</v>
      </c>
      <c r="Q190" s="77">
        <f t="shared" si="33"/>
        <v>0</v>
      </c>
      <c r="R190" s="34">
        <f t="shared" si="34"/>
        <v>0</v>
      </c>
      <c r="S190" s="175">
        <v>0</v>
      </c>
      <c r="T190" s="176">
        <v>0</v>
      </c>
      <c r="U190" s="176">
        <v>0</v>
      </c>
      <c r="V190" s="176">
        <v>0</v>
      </c>
      <c r="W190" s="176">
        <v>0</v>
      </c>
      <c r="X190" s="176">
        <v>0</v>
      </c>
      <c r="Y190" s="176">
        <v>0</v>
      </c>
      <c r="Z190" s="176">
        <v>0</v>
      </c>
      <c r="AA190" s="176">
        <v>0</v>
      </c>
      <c r="AB190" s="176">
        <v>0</v>
      </c>
      <c r="AC190" s="176">
        <v>0</v>
      </c>
      <c r="AD190" s="176">
        <v>0</v>
      </c>
      <c r="AE190" s="176">
        <v>0</v>
      </c>
      <c r="AF190" s="176">
        <v>0</v>
      </c>
      <c r="AG190" s="176">
        <v>0</v>
      </c>
      <c r="AH190" s="176">
        <v>0</v>
      </c>
      <c r="AI190" s="177">
        <v>0</v>
      </c>
      <c r="AJ190" s="325"/>
    </row>
    <row r="191" spans="2:36" customFormat="1">
      <c r="B191" s="88"/>
      <c r="C191" s="90" t="s">
        <v>467</v>
      </c>
      <c r="D191" s="75" t="s">
        <v>1162</v>
      </c>
      <c r="E191" s="82" t="s">
        <v>1203</v>
      </c>
      <c r="F191" s="31" t="s">
        <v>1209</v>
      </c>
      <c r="G191" s="33" t="s">
        <v>157</v>
      </c>
      <c r="H191" s="32" t="s">
        <v>1254</v>
      </c>
      <c r="I191" s="84">
        <v>250</v>
      </c>
      <c r="J191" s="92" t="e">
        <f t="shared" si="31"/>
        <v>#DIV/0!</v>
      </c>
      <c r="K191" s="94" t="e">
        <v>#DIV/0!</v>
      </c>
      <c r="L191" s="76" t="e">
        <v>#DIV/0!</v>
      </c>
      <c r="M191" s="76" t="e">
        <v>#DIV/0!</v>
      </c>
      <c r="N191" s="76" t="e">
        <v>#DIV/0!</v>
      </c>
      <c r="O191" s="86" t="e">
        <v>#DIV/0!</v>
      </c>
      <c r="P191" s="96" t="e">
        <f t="shared" si="32"/>
        <v>#DIV/0!</v>
      </c>
      <c r="Q191" s="77">
        <f t="shared" si="33"/>
        <v>0</v>
      </c>
      <c r="R191" s="34">
        <f t="shared" si="34"/>
        <v>0</v>
      </c>
      <c r="S191" s="175">
        <v>0</v>
      </c>
      <c r="T191" s="176">
        <v>0</v>
      </c>
      <c r="U191" s="176">
        <v>0</v>
      </c>
      <c r="V191" s="176">
        <v>0</v>
      </c>
      <c r="W191" s="176">
        <v>0</v>
      </c>
      <c r="X191" s="176">
        <v>0</v>
      </c>
      <c r="Y191" s="176">
        <v>0</v>
      </c>
      <c r="Z191" s="176">
        <v>0</v>
      </c>
      <c r="AA191" s="176">
        <v>0</v>
      </c>
      <c r="AB191" s="176">
        <v>0</v>
      </c>
      <c r="AC191" s="176">
        <v>0</v>
      </c>
      <c r="AD191" s="176">
        <v>0</v>
      </c>
      <c r="AE191" s="176">
        <v>0</v>
      </c>
      <c r="AF191" s="176">
        <v>0</v>
      </c>
      <c r="AG191" s="176">
        <v>0</v>
      </c>
      <c r="AH191" s="176">
        <v>0</v>
      </c>
      <c r="AI191" s="177">
        <v>0</v>
      </c>
      <c r="AJ191" s="325"/>
    </row>
    <row r="192" spans="2:36" customFormat="1">
      <c r="B192" s="88"/>
      <c r="C192" s="90" t="s">
        <v>16</v>
      </c>
      <c r="D192" s="75" t="s">
        <v>1172</v>
      </c>
      <c r="E192" s="82" t="s">
        <v>1203</v>
      </c>
      <c r="F192" s="31" t="s">
        <v>1211</v>
      </c>
      <c r="G192" s="33" t="s">
        <v>19</v>
      </c>
      <c r="H192" s="32" t="s">
        <v>1349</v>
      </c>
      <c r="I192" s="84">
        <v>400</v>
      </c>
      <c r="J192" s="92" t="e">
        <f t="shared" si="31"/>
        <v>#DIV/0!</v>
      </c>
      <c r="K192" s="94" t="e">
        <v>#DIV/0!</v>
      </c>
      <c r="L192" s="76" t="e">
        <v>#DIV/0!</v>
      </c>
      <c r="M192" s="76" t="e">
        <v>#DIV/0!</v>
      </c>
      <c r="N192" s="76" t="e">
        <v>#DIV/0!</v>
      </c>
      <c r="O192" s="86" t="e">
        <v>#DIV/0!</v>
      </c>
      <c r="P192" s="96" t="e">
        <f t="shared" si="32"/>
        <v>#DIV/0!</v>
      </c>
      <c r="Q192" s="77">
        <f t="shared" si="33"/>
        <v>0</v>
      </c>
      <c r="R192" s="34">
        <f t="shared" si="34"/>
        <v>0</v>
      </c>
      <c r="S192" s="175">
        <v>0</v>
      </c>
      <c r="T192" s="176">
        <v>0</v>
      </c>
      <c r="U192" s="176">
        <v>0</v>
      </c>
      <c r="V192" s="176">
        <v>0</v>
      </c>
      <c r="W192" s="176">
        <v>0</v>
      </c>
      <c r="X192" s="176">
        <v>0</v>
      </c>
      <c r="Y192" s="176">
        <v>0</v>
      </c>
      <c r="Z192" s="176">
        <v>0</v>
      </c>
      <c r="AA192" s="176">
        <v>0</v>
      </c>
      <c r="AB192" s="176">
        <v>0</v>
      </c>
      <c r="AC192" s="176">
        <v>0</v>
      </c>
      <c r="AD192" s="176">
        <v>0</v>
      </c>
      <c r="AE192" s="176">
        <v>0</v>
      </c>
      <c r="AF192" s="176">
        <v>0</v>
      </c>
      <c r="AG192" s="176">
        <v>0</v>
      </c>
      <c r="AH192" s="176">
        <v>0</v>
      </c>
      <c r="AI192" s="177">
        <v>0</v>
      </c>
      <c r="AJ192" s="325"/>
    </row>
    <row r="193" spans="2:36" customFormat="1">
      <c r="B193" s="88"/>
      <c r="C193" s="90" t="s">
        <v>1155</v>
      </c>
      <c r="D193" s="75" t="s">
        <v>1232</v>
      </c>
      <c r="E193" s="82" t="s">
        <v>1203</v>
      </c>
      <c r="F193" s="31" t="s">
        <v>1209</v>
      </c>
      <c r="G193" s="33" t="s">
        <v>1350</v>
      </c>
      <c r="H193" s="32" t="s">
        <v>1251</v>
      </c>
      <c r="I193" s="84">
        <v>30</v>
      </c>
      <c r="J193" s="92" t="e">
        <f t="shared" si="31"/>
        <v>#DIV/0!</v>
      </c>
      <c r="K193" s="94" t="e">
        <v>#DIV/0!</v>
      </c>
      <c r="L193" s="76" t="e">
        <v>#DIV/0!</v>
      </c>
      <c r="M193" s="76" t="e">
        <v>#DIV/0!</v>
      </c>
      <c r="N193" s="76" t="e">
        <v>#DIV/0!</v>
      </c>
      <c r="O193" s="86" t="e">
        <v>#DIV/0!</v>
      </c>
      <c r="P193" s="96" t="e">
        <f t="shared" si="32"/>
        <v>#DIV/0!</v>
      </c>
      <c r="Q193" s="77">
        <f t="shared" si="33"/>
        <v>0</v>
      </c>
      <c r="R193" s="34">
        <f t="shared" si="34"/>
        <v>0</v>
      </c>
      <c r="S193" s="175">
        <v>0</v>
      </c>
      <c r="T193" s="176">
        <v>0</v>
      </c>
      <c r="U193" s="176">
        <v>0</v>
      </c>
      <c r="V193" s="176">
        <v>0</v>
      </c>
      <c r="W193" s="176">
        <v>0</v>
      </c>
      <c r="X193" s="176">
        <v>0</v>
      </c>
      <c r="Y193" s="176">
        <v>0</v>
      </c>
      <c r="Z193" s="176">
        <v>0</v>
      </c>
      <c r="AA193" s="176">
        <v>0</v>
      </c>
      <c r="AB193" s="176">
        <v>0</v>
      </c>
      <c r="AC193" s="176">
        <v>0</v>
      </c>
      <c r="AD193" s="176">
        <v>0</v>
      </c>
      <c r="AE193" s="176">
        <v>0</v>
      </c>
      <c r="AF193" s="176">
        <v>0</v>
      </c>
      <c r="AG193" s="176">
        <v>0</v>
      </c>
      <c r="AH193" s="176">
        <v>0</v>
      </c>
      <c r="AI193" s="177">
        <v>0</v>
      </c>
      <c r="AJ193" s="325"/>
    </row>
    <row r="194" spans="2:36" customFormat="1">
      <c r="B194" s="88"/>
      <c r="C194" s="90" t="s">
        <v>25</v>
      </c>
      <c r="D194" s="75" t="s">
        <v>1232</v>
      </c>
      <c r="E194" s="82" t="s">
        <v>1203</v>
      </c>
      <c r="F194" s="31" t="s">
        <v>1224</v>
      </c>
      <c r="G194" s="33" t="s">
        <v>1316</v>
      </c>
      <c r="H194" s="32" t="s">
        <v>1305</v>
      </c>
      <c r="I194" s="84">
        <v>150</v>
      </c>
      <c r="J194" s="92" t="e">
        <f t="shared" si="31"/>
        <v>#DIV/0!</v>
      </c>
      <c r="K194" s="94" t="e">
        <v>#DIV/0!</v>
      </c>
      <c r="L194" s="76" t="e">
        <v>#DIV/0!</v>
      </c>
      <c r="M194" s="76" t="e">
        <v>#DIV/0!</v>
      </c>
      <c r="N194" s="76" t="e">
        <v>#DIV/0!</v>
      </c>
      <c r="O194" s="86" t="e">
        <v>#DIV/0!</v>
      </c>
      <c r="P194" s="96" t="e">
        <f t="shared" si="32"/>
        <v>#DIV/0!</v>
      </c>
      <c r="Q194" s="77">
        <f t="shared" si="33"/>
        <v>0</v>
      </c>
      <c r="R194" s="34">
        <f t="shared" si="34"/>
        <v>0</v>
      </c>
      <c r="S194" s="175">
        <v>0</v>
      </c>
      <c r="T194" s="176">
        <v>0</v>
      </c>
      <c r="U194" s="176">
        <v>0</v>
      </c>
      <c r="V194" s="176">
        <v>0</v>
      </c>
      <c r="W194" s="176">
        <v>0</v>
      </c>
      <c r="X194" s="176">
        <v>0</v>
      </c>
      <c r="Y194" s="176">
        <v>0</v>
      </c>
      <c r="Z194" s="176">
        <v>0</v>
      </c>
      <c r="AA194" s="176">
        <v>0</v>
      </c>
      <c r="AB194" s="176">
        <v>0</v>
      </c>
      <c r="AC194" s="176">
        <v>0</v>
      </c>
      <c r="AD194" s="176">
        <v>0</v>
      </c>
      <c r="AE194" s="176">
        <v>0</v>
      </c>
      <c r="AF194" s="176">
        <v>0</v>
      </c>
      <c r="AG194" s="176">
        <v>0</v>
      </c>
      <c r="AH194" s="176">
        <v>0</v>
      </c>
      <c r="AI194" s="177">
        <v>0</v>
      </c>
      <c r="AJ194" s="325"/>
    </row>
    <row r="195" spans="2:36" customFormat="1">
      <c r="B195" s="88"/>
      <c r="C195" s="90" t="s">
        <v>30</v>
      </c>
      <c r="D195" s="75" t="s">
        <v>1232</v>
      </c>
      <c r="E195" s="82" t="s">
        <v>1203</v>
      </c>
      <c r="F195" s="31" t="s">
        <v>1224</v>
      </c>
      <c r="G195" s="33" t="s">
        <v>1240</v>
      </c>
      <c r="H195" s="32" t="s">
        <v>1329</v>
      </c>
      <c r="I195" s="84">
        <v>75</v>
      </c>
      <c r="J195" s="92" t="e">
        <f t="shared" si="31"/>
        <v>#DIV/0!</v>
      </c>
      <c r="K195" s="94" t="e">
        <v>#DIV/0!</v>
      </c>
      <c r="L195" s="76" t="e">
        <v>#DIV/0!</v>
      </c>
      <c r="M195" s="76" t="e">
        <v>#DIV/0!</v>
      </c>
      <c r="N195" s="76" t="e">
        <v>#DIV/0!</v>
      </c>
      <c r="O195" s="86" t="e">
        <v>#DIV/0!</v>
      </c>
      <c r="P195" s="96" t="e">
        <f t="shared" si="32"/>
        <v>#DIV/0!</v>
      </c>
      <c r="Q195" s="77">
        <f t="shared" si="33"/>
        <v>0</v>
      </c>
      <c r="R195" s="34">
        <f t="shared" si="34"/>
        <v>0</v>
      </c>
      <c r="S195" s="175">
        <v>0</v>
      </c>
      <c r="T195" s="176">
        <v>0</v>
      </c>
      <c r="U195" s="176">
        <v>0</v>
      </c>
      <c r="V195" s="176">
        <v>0</v>
      </c>
      <c r="W195" s="176">
        <v>0</v>
      </c>
      <c r="X195" s="176">
        <v>0</v>
      </c>
      <c r="Y195" s="176">
        <v>0</v>
      </c>
      <c r="Z195" s="176">
        <v>0</v>
      </c>
      <c r="AA195" s="176">
        <v>0</v>
      </c>
      <c r="AB195" s="176">
        <v>0</v>
      </c>
      <c r="AC195" s="176">
        <v>0</v>
      </c>
      <c r="AD195" s="176">
        <v>0</v>
      </c>
      <c r="AE195" s="176">
        <v>0</v>
      </c>
      <c r="AF195" s="176">
        <v>0</v>
      </c>
      <c r="AG195" s="176">
        <v>0</v>
      </c>
      <c r="AH195" s="176">
        <v>0</v>
      </c>
      <c r="AI195" s="177">
        <v>0</v>
      </c>
      <c r="AJ195" s="325"/>
    </row>
    <row r="196" spans="2:36" customFormat="1">
      <c r="B196" s="87"/>
      <c r="C196" s="89" t="s">
        <v>129</v>
      </c>
      <c r="D196" s="78" t="s">
        <v>1232</v>
      </c>
      <c r="E196" s="81" t="s">
        <v>1203</v>
      </c>
      <c r="F196" s="52" t="s">
        <v>1199</v>
      </c>
      <c r="G196" s="54" t="s">
        <v>1351</v>
      </c>
      <c r="H196" s="53" t="s">
        <v>1277</v>
      </c>
      <c r="I196" s="83">
        <v>100</v>
      </c>
      <c r="J196" s="91" t="e">
        <f t="shared" si="31"/>
        <v>#DIV/0!</v>
      </c>
      <c r="K196" s="93" t="e">
        <v>#DIV/0!</v>
      </c>
      <c r="L196" s="79" t="e">
        <v>#DIV/0!</v>
      </c>
      <c r="M196" s="79" t="e">
        <v>#DIV/0!</v>
      </c>
      <c r="N196" s="79" t="e">
        <v>#DIV/0!</v>
      </c>
      <c r="O196" s="85" t="e">
        <v>#DIV/0!</v>
      </c>
      <c r="P196" s="95" t="e">
        <f t="shared" si="32"/>
        <v>#DIV/0!</v>
      </c>
      <c r="Q196" s="80">
        <f t="shared" si="33"/>
        <v>0</v>
      </c>
      <c r="R196" s="55">
        <f t="shared" si="34"/>
        <v>0</v>
      </c>
      <c r="S196" s="173">
        <v>0</v>
      </c>
      <c r="T196" s="174">
        <v>0</v>
      </c>
      <c r="U196" s="174">
        <v>0</v>
      </c>
      <c r="V196" s="174">
        <v>0</v>
      </c>
      <c r="W196" s="174">
        <v>0</v>
      </c>
      <c r="X196" s="174">
        <v>0</v>
      </c>
      <c r="Y196" s="174">
        <v>0</v>
      </c>
      <c r="Z196" s="174">
        <v>0</v>
      </c>
      <c r="AA196" s="174">
        <v>0</v>
      </c>
      <c r="AB196" s="174">
        <v>0</v>
      </c>
      <c r="AC196" s="174">
        <v>0</v>
      </c>
      <c r="AD196" s="174">
        <v>0</v>
      </c>
      <c r="AE196" s="174">
        <v>0</v>
      </c>
      <c r="AF196" s="174">
        <v>0</v>
      </c>
      <c r="AG196" s="174">
        <v>0</v>
      </c>
      <c r="AH196" s="174">
        <v>0</v>
      </c>
      <c r="AI196" s="272">
        <v>0</v>
      </c>
      <c r="AJ196" s="325" t="s">
        <v>1499</v>
      </c>
    </row>
    <row r="197" spans="2:36" customFormat="1">
      <c r="B197" s="88"/>
      <c r="C197" s="90" t="s">
        <v>130</v>
      </c>
      <c r="D197" s="75" t="s">
        <v>1232</v>
      </c>
      <c r="E197" s="82" t="s">
        <v>1203</v>
      </c>
      <c r="F197" s="31" t="s">
        <v>1209</v>
      </c>
      <c r="G197" s="33" t="s">
        <v>1352</v>
      </c>
      <c r="H197" s="32" t="s">
        <v>1317</v>
      </c>
      <c r="I197" s="84">
        <v>150</v>
      </c>
      <c r="J197" s="92" t="e">
        <f t="shared" si="31"/>
        <v>#DIV/0!</v>
      </c>
      <c r="K197" s="94" t="e">
        <v>#DIV/0!</v>
      </c>
      <c r="L197" s="76" t="e">
        <v>#DIV/0!</v>
      </c>
      <c r="M197" s="76" t="e">
        <v>#DIV/0!</v>
      </c>
      <c r="N197" s="76" t="e">
        <v>#DIV/0!</v>
      </c>
      <c r="O197" s="86" t="e">
        <v>#DIV/0!</v>
      </c>
      <c r="P197" s="96" t="e">
        <f t="shared" si="32"/>
        <v>#DIV/0!</v>
      </c>
      <c r="Q197" s="77">
        <f t="shared" si="33"/>
        <v>0</v>
      </c>
      <c r="R197" s="34">
        <f t="shared" si="34"/>
        <v>0</v>
      </c>
      <c r="S197" s="175">
        <v>0</v>
      </c>
      <c r="T197" s="176">
        <v>0</v>
      </c>
      <c r="U197" s="176">
        <v>0</v>
      </c>
      <c r="V197" s="176">
        <v>0</v>
      </c>
      <c r="W197" s="176">
        <v>0</v>
      </c>
      <c r="X197" s="176">
        <v>0</v>
      </c>
      <c r="Y197" s="176">
        <v>0</v>
      </c>
      <c r="Z197" s="176">
        <v>0</v>
      </c>
      <c r="AA197" s="176">
        <v>0</v>
      </c>
      <c r="AB197" s="176">
        <v>0</v>
      </c>
      <c r="AC197" s="176">
        <v>0</v>
      </c>
      <c r="AD197" s="176">
        <v>0</v>
      </c>
      <c r="AE197" s="176">
        <v>0</v>
      </c>
      <c r="AF197" s="176">
        <v>0</v>
      </c>
      <c r="AG197" s="176">
        <v>0</v>
      </c>
      <c r="AH197" s="176">
        <v>0</v>
      </c>
      <c r="AI197" s="177">
        <v>0</v>
      </c>
      <c r="AJ197" s="325" t="s">
        <v>152</v>
      </c>
    </row>
    <row r="198" spans="2:36" customFormat="1">
      <c r="B198" s="88"/>
      <c r="C198" s="90" t="s">
        <v>1189</v>
      </c>
      <c r="D198" s="75" t="s">
        <v>1232</v>
      </c>
      <c r="E198" s="82" t="s">
        <v>1203</v>
      </c>
      <c r="F198" s="31" t="s">
        <v>1224</v>
      </c>
      <c r="G198" s="33" t="s">
        <v>1316</v>
      </c>
      <c r="H198" s="32" t="s">
        <v>1218</v>
      </c>
      <c r="I198" s="84">
        <v>100</v>
      </c>
      <c r="J198" s="92" t="e">
        <f t="shared" si="31"/>
        <v>#DIV/0!</v>
      </c>
      <c r="K198" s="94" t="e">
        <v>#DIV/0!</v>
      </c>
      <c r="L198" s="76" t="e">
        <v>#DIV/0!</v>
      </c>
      <c r="M198" s="76" t="e">
        <v>#DIV/0!</v>
      </c>
      <c r="N198" s="76" t="e">
        <v>#DIV/0!</v>
      </c>
      <c r="O198" s="86" t="e">
        <v>#DIV/0!</v>
      </c>
      <c r="P198" s="96" t="e">
        <f t="shared" si="32"/>
        <v>#DIV/0!</v>
      </c>
      <c r="Q198" s="77">
        <f t="shared" si="33"/>
        <v>0</v>
      </c>
      <c r="R198" s="34">
        <f t="shared" si="34"/>
        <v>0</v>
      </c>
      <c r="S198" s="175">
        <v>0</v>
      </c>
      <c r="T198" s="176">
        <v>0</v>
      </c>
      <c r="U198" s="176">
        <v>0</v>
      </c>
      <c r="V198" s="176">
        <v>0</v>
      </c>
      <c r="W198" s="176">
        <v>0</v>
      </c>
      <c r="X198" s="176">
        <v>0</v>
      </c>
      <c r="Y198" s="176">
        <v>0</v>
      </c>
      <c r="Z198" s="176">
        <v>0</v>
      </c>
      <c r="AA198" s="176">
        <v>0</v>
      </c>
      <c r="AB198" s="176">
        <v>0</v>
      </c>
      <c r="AC198" s="176">
        <v>0</v>
      </c>
      <c r="AD198" s="176">
        <v>0</v>
      </c>
      <c r="AE198" s="176">
        <v>0</v>
      </c>
      <c r="AF198" s="176">
        <v>0</v>
      </c>
      <c r="AG198" s="176">
        <v>0</v>
      </c>
      <c r="AH198" s="176">
        <v>0</v>
      </c>
      <c r="AI198" s="177">
        <v>0</v>
      </c>
      <c r="AJ198" s="325"/>
    </row>
    <row r="199" spans="2:36" customFormat="1">
      <c r="B199" s="88"/>
      <c r="C199" s="90" t="s">
        <v>144</v>
      </c>
      <c r="D199" s="75" t="s">
        <v>1232</v>
      </c>
      <c r="E199" s="82" t="s">
        <v>1203</v>
      </c>
      <c r="F199" s="31" t="s">
        <v>1354</v>
      </c>
      <c r="G199" s="33" t="s">
        <v>1353</v>
      </c>
      <c r="H199" s="32" t="s">
        <v>1249</v>
      </c>
      <c r="I199" s="84">
        <v>75</v>
      </c>
      <c r="J199" s="92" t="e">
        <f t="shared" si="31"/>
        <v>#DIV/0!</v>
      </c>
      <c r="K199" s="94" t="e">
        <v>#DIV/0!</v>
      </c>
      <c r="L199" s="76" t="e">
        <v>#DIV/0!</v>
      </c>
      <c r="M199" s="76" t="e">
        <v>#DIV/0!</v>
      </c>
      <c r="N199" s="76" t="e">
        <v>#DIV/0!</v>
      </c>
      <c r="O199" s="86" t="e">
        <v>#DIV/0!</v>
      </c>
      <c r="P199" s="96" t="e">
        <f t="shared" si="32"/>
        <v>#DIV/0!</v>
      </c>
      <c r="Q199" s="77">
        <f t="shared" si="33"/>
        <v>0</v>
      </c>
      <c r="R199" s="34">
        <f t="shared" si="34"/>
        <v>0</v>
      </c>
      <c r="S199" s="175">
        <v>0</v>
      </c>
      <c r="T199" s="176">
        <v>0</v>
      </c>
      <c r="U199" s="176">
        <v>0</v>
      </c>
      <c r="V199" s="176">
        <v>0</v>
      </c>
      <c r="W199" s="176">
        <v>0</v>
      </c>
      <c r="X199" s="176">
        <v>0</v>
      </c>
      <c r="Y199" s="176">
        <v>0</v>
      </c>
      <c r="Z199" s="176">
        <v>0</v>
      </c>
      <c r="AA199" s="176">
        <v>0</v>
      </c>
      <c r="AB199" s="176">
        <v>0</v>
      </c>
      <c r="AC199" s="176">
        <v>0</v>
      </c>
      <c r="AD199" s="176">
        <v>0</v>
      </c>
      <c r="AE199" s="176">
        <v>0</v>
      </c>
      <c r="AF199" s="176">
        <v>0</v>
      </c>
      <c r="AG199" s="176">
        <v>0</v>
      </c>
      <c r="AH199" s="176">
        <v>0</v>
      </c>
      <c r="AI199" s="177">
        <v>0</v>
      </c>
      <c r="AJ199" s="325"/>
    </row>
    <row r="200" spans="2:36" customFormat="1">
      <c r="B200" s="88"/>
      <c r="C200" s="90" t="s">
        <v>164</v>
      </c>
      <c r="D200" s="75" t="s">
        <v>1232</v>
      </c>
      <c r="E200" s="82" t="s">
        <v>1203</v>
      </c>
      <c r="F200" s="31" t="s">
        <v>1224</v>
      </c>
      <c r="G200" s="33" t="s">
        <v>1356</v>
      </c>
      <c r="H200" s="32" t="s">
        <v>1355</v>
      </c>
      <c r="I200" s="84">
        <v>200</v>
      </c>
      <c r="J200" s="92" t="e">
        <f t="shared" si="31"/>
        <v>#DIV/0!</v>
      </c>
      <c r="K200" s="94" t="e">
        <v>#DIV/0!</v>
      </c>
      <c r="L200" s="76" t="e">
        <v>#DIV/0!</v>
      </c>
      <c r="M200" s="76" t="e">
        <v>#DIV/0!</v>
      </c>
      <c r="N200" s="76" t="e">
        <v>#DIV/0!</v>
      </c>
      <c r="O200" s="86" t="e">
        <v>#DIV/0!</v>
      </c>
      <c r="P200" s="96" t="e">
        <f t="shared" si="32"/>
        <v>#DIV/0!</v>
      </c>
      <c r="Q200" s="77">
        <f t="shared" si="33"/>
        <v>0</v>
      </c>
      <c r="R200" s="34">
        <f t="shared" si="34"/>
        <v>0</v>
      </c>
      <c r="S200" s="175">
        <v>0</v>
      </c>
      <c r="T200" s="176">
        <v>0</v>
      </c>
      <c r="U200" s="176">
        <v>0</v>
      </c>
      <c r="V200" s="176">
        <v>0</v>
      </c>
      <c r="W200" s="176">
        <v>0</v>
      </c>
      <c r="X200" s="176">
        <v>0</v>
      </c>
      <c r="Y200" s="176">
        <v>0</v>
      </c>
      <c r="Z200" s="176">
        <v>0</v>
      </c>
      <c r="AA200" s="176">
        <v>0</v>
      </c>
      <c r="AB200" s="176">
        <v>0</v>
      </c>
      <c r="AC200" s="176">
        <v>0</v>
      </c>
      <c r="AD200" s="176">
        <v>0</v>
      </c>
      <c r="AE200" s="176">
        <v>0</v>
      </c>
      <c r="AF200" s="176">
        <v>0</v>
      </c>
      <c r="AG200" s="176">
        <v>0</v>
      </c>
      <c r="AH200" s="176">
        <v>0</v>
      </c>
      <c r="AI200" s="177">
        <v>0</v>
      </c>
      <c r="AJ200" s="325"/>
    </row>
    <row r="201" spans="2:36" customFormat="1">
      <c r="B201" s="88"/>
      <c r="C201" s="90" t="s">
        <v>173</v>
      </c>
      <c r="D201" s="75" t="s">
        <v>1232</v>
      </c>
      <c r="E201" s="82" t="s">
        <v>1203</v>
      </c>
      <c r="F201" s="31" t="s">
        <v>1209</v>
      </c>
      <c r="G201" s="33" t="s">
        <v>1358</v>
      </c>
      <c r="H201" s="32" t="s">
        <v>1357</v>
      </c>
      <c r="I201" s="84" t="s">
        <v>41</v>
      </c>
      <c r="J201" s="92" t="e">
        <f t="shared" si="31"/>
        <v>#DIV/0!</v>
      </c>
      <c r="K201" s="94" t="e">
        <v>#DIV/0!</v>
      </c>
      <c r="L201" s="76" t="e">
        <v>#DIV/0!</v>
      </c>
      <c r="M201" s="76" t="e">
        <v>#DIV/0!</v>
      </c>
      <c r="N201" s="76" t="e">
        <v>#DIV/0!</v>
      </c>
      <c r="O201" s="86" t="e">
        <v>#DIV/0!</v>
      </c>
      <c r="P201" s="96" t="e">
        <f t="shared" si="32"/>
        <v>#DIV/0!</v>
      </c>
      <c r="Q201" s="77">
        <f t="shared" si="33"/>
        <v>0</v>
      </c>
      <c r="R201" s="34">
        <f t="shared" si="34"/>
        <v>0</v>
      </c>
      <c r="S201" s="175">
        <v>0</v>
      </c>
      <c r="T201" s="176">
        <v>0</v>
      </c>
      <c r="U201" s="176">
        <v>0</v>
      </c>
      <c r="V201" s="176">
        <v>0</v>
      </c>
      <c r="W201" s="176">
        <v>0</v>
      </c>
      <c r="X201" s="176">
        <v>0</v>
      </c>
      <c r="Y201" s="176">
        <v>0</v>
      </c>
      <c r="Z201" s="176">
        <v>0</v>
      </c>
      <c r="AA201" s="176">
        <v>0</v>
      </c>
      <c r="AB201" s="176">
        <v>0</v>
      </c>
      <c r="AC201" s="176">
        <v>0</v>
      </c>
      <c r="AD201" s="176">
        <v>0</v>
      </c>
      <c r="AE201" s="176">
        <v>0</v>
      </c>
      <c r="AF201" s="176">
        <v>0</v>
      </c>
      <c r="AG201" s="176">
        <v>0</v>
      </c>
      <c r="AH201" s="176">
        <v>0</v>
      </c>
      <c r="AI201" s="177">
        <v>0</v>
      </c>
      <c r="AJ201" s="325"/>
    </row>
    <row r="202" spans="2:36" customFormat="1">
      <c r="B202" s="88"/>
      <c r="C202" s="90" t="s">
        <v>449</v>
      </c>
      <c r="D202" s="75" t="s">
        <v>1232</v>
      </c>
      <c r="E202" s="82" t="s">
        <v>1203</v>
      </c>
      <c r="F202" s="31" t="s">
        <v>1209</v>
      </c>
      <c r="G202" s="33" t="s">
        <v>41</v>
      </c>
      <c r="H202" s="32" t="s">
        <v>41</v>
      </c>
      <c r="I202" s="84">
        <v>150</v>
      </c>
      <c r="J202" s="92" t="e">
        <f t="shared" si="31"/>
        <v>#DIV/0!</v>
      </c>
      <c r="K202" s="94" t="e">
        <v>#DIV/0!</v>
      </c>
      <c r="L202" s="76" t="e">
        <v>#DIV/0!</v>
      </c>
      <c r="M202" s="76" t="e">
        <v>#DIV/0!</v>
      </c>
      <c r="N202" s="76" t="e">
        <v>#DIV/0!</v>
      </c>
      <c r="O202" s="86" t="e">
        <v>#DIV/0!</v>
      </c>
      <c r="P202" s="96" t="e">
        <f t="shared" si="32"/>
        <v>#DIV/0!</v>
      </c>
      <c r="Q202" s="77">
        <f t="shared" si="33"/>
        <v>0</v>
      </c>
      <c r="R202" s="34">
        <f t="shared" si="34"/>
        <v>0</v>
      </c>
      <c r="S202" s="175">
        <v>0</v>
      </c>
      <c r="T202" s="176">
        <v>0</v>
      </c>
      <c r="U202" s="176">
        <v>0</v>
      </c>
      <c r="V202" s="176">
        <v>0</v>
      </c>
      <c r="W202" s="176">
        <v>0</v>
      </c>
      <c r="X202" s="176">
        <v>0</v>
      </c>
      <c r="Y202" s="176">
        <v>0</v>
      </c>
      <c r="Z202" s="176">
        <v>0</v>
      </c>
      <c r="AA202" s="176">
        <v>0</v>
      </c>
      <c r="AB202" s="176">
        <v>0</v>
      </c>
      <c r="AC202" s="176">
        <v>0</v>
      </c>
      <c r="AD202" s="176">
        <v>0</v>
      </c>
      <c r="AE202" s="176">
        <v>0</v>
      </c>
      <c r="AF202" s="176">
        <v>0</v>
      </c>
      <c r="AG202" s="176">
        <v>0</v>
      </c>
      <c r="AH202" s="176">
        <v>0</v>
      </c>
      <c r="AI202" s="177">
        <v>0</v>
      </c>
      <c r="AJ202" s="325"/>
    </row>
    <row r="203" spans="2:36" customFormat="1">
      <c r="B203" s="88"/>
      <c r="C203" s="90" t="s">
        <v>456</v>
      </c>
      <c r="D203" s="75" t="s">
        <v>1232</v>
      </c>
      <c r="E203" s="82" t="s">
        <v>1203</v>
      </c>
      <c r="F203" s="31" t="s">
        <v>1209</v>
      </c>
      <c r="G203" s="33" t="s">
        <v>31</v>
      </c>
      <c r="H203" s="32" t="s">
        <v>1293</v>
      </c>
      <c r="I203" s="84">
        <v>100</v>
      </c>
      <c r="J203" s="92" t="e">
        <f t="shared" si="31"/>
        <v>#DIV/0!</v>
      </c>
      <c r="K203" s="94" t="e">
        <v>#DIV/0!</v>
      </c>
      <c r="L203" s="76" t="e">
        <v>#DIV/0!</v>
      </c>
      <c r="M203" s="76" t="e">
        <v>#DIV/0!</v>
      </c>
      <c r="N203" s="76" t="e">
        <v>#DIV/0!</v>
      </c>
      <c r="O203" s="86" t="e">
        <v>#DIV/0!</v>
      </c>
      <c r="P203" s="96" t="e">
        <f t="shared" si="32"/>
        <v>#DIV/0!</v>
      </c>
      <c r="Q203" s="77">
        <f t="shared" si="33"/>
        <v>0</v>
      </c>
      <c r="R203" s="34">
        <f t="shared" si="34"/>
        <v>0</v>
      </c>
      <c r="S203" s="175">
        <v>0</v>
      </c>
      <c r="T203" s="176">
        <v>0</v>
      </c>
      <c r="U203" s="176">
        <v>0</v>
      </c>
      <c r="V203" s="176">
        <v>0</v>
      </c>
      <c r="W203" s="176">
        <v>0</v>
      </c>
      <c r="X203" s="176">
        <v>0</v>
      </c>
      <c r="Y203" s="176">
        <v>0</v>
      </c>
      <c r="Z203" s="176">
        <v>0</v>
      </c>
      <c r="AA203" s="176">
        <v>0</v>
      </c>
      <c r="AB203" s="176">
        <v>0</v>
      </c>
      <c r="AC203" s="176">
        <v>0</v>
      </c>
      <c r="AD203" s="176">
        <v>0</v>
      </c>
      <c r="AE203" s="176">
        <v>0</v>
      </c>
      <c r="AF203" s="176">
        <v>0</v>
      </c>
      <c r="AG203" s="176">
        <v>0</v>
      </c>
      <c r="AH203" s="176">
        <v>0</v>
      </c>
      <c r="AI203" s="177">
        <v>0</v>
      </c>
      <c r="AJ203" s="325"/>
    </row>
    <row r="204" spans="2:36" customFormat="1">
      <c r="B204" s="88"/>
      <c r="C204" s="90" t="s">
        <v>460</v>
      </c>
      <c r="D204" s="75" t="s">
        <v>1232</v>
      </c>
      <c r="E204" s="82" t="s">
        <v>1203</v>
      </c>
      <c r="F204" s="31" t="s">
        <v>1224</v>
      </c>
      <c r="G204" s="33" t="s">
        <v>647</v>
      </c>
      <c r="H204" s="32" t="s">
        <v>1359</v>
      </c>
      <c r="I204" s="84">
        <v>100</v>
      </c>
      <c r="J204" s="92" t="e">
        <f t="shared" si="31"/>
        <v>#DIV/0!</v>
      </c>
      <c r="K204" s="94" t="e">
        <v>#DIV/0!</v>
      </c>
      <c r="L204" s="76" t="e">
        <v>#DIV/0!</v>
      </c>
      <c r="M204" s="76" t="e">
        <v>#DIV/0!</v>
      </c>
      <c r="N204" s="76" t="e">
        <v>#DIV/0!</v>
      </c>
      <c r="O204" s="86" t="e">
        <v>#DIV/0!</v>
      </c>
      <c r="P204" s="96" t="e">
        <f t="shared" si="32"/>
        <v>#DIV/0!</v>
      </c>
      <c r="Q204" s="77">
        <f t="shared" si="33"/>
        <v>0</v>
      </c>
      <c r="R204" s="34">
        <f t="shared" si="34"/>
        <v>0</v>
      </c>
      <c r="S204" s="175">
        <v>0</v>
      </c>
      <c r="T204" s="176">
        <v>0</v>
      </c>
      <c r="U204" s="176">
        <v>0</v>
      </c>
      <c r="V204" s="176">
        <v>0</v>
      </c>
      <c r="W204" s="176">
        <v>0</v>
      </c>
      <c r="X204" s="176">
        <v>0</v>
      </c>
      <c r="Y204" s="176">
        <v>0</v>
      </c>
      <c r="Z204" s="176">
        <v>0</v>
      </c>
      <c r="AA204" s="176">
        <v>0</v>
      </c>
      <c r="AB204" s="176">
        <v>0</v>
      </c>
      <c r="AC204" s="176">
        <v>0</v>
      </c>
      <c r="AD204" s="176">
        <v>0</v>
      </c>
      <c r="AE204" s="176">
        <v>0</v>
      </c>
      <c r="AF204" s="176">
        <v>0</v>
      </c>
      <c r="AG204" s="176">
        <v>0</v>
      </c>
      <c r="AH204" s="176">
        <v>0</v>
      </c>
      <c r="AI204" s="177">
        <v>0</v>
      </c>
      <c r="AJ204" s="325"/>
    </row>
    <row r="205" spans="2:36" customFormat="1">
      <c r="B205" s="88"/>
      <c r="C205" s="90" t="s">
        <v>465</v>
      </c>
      <c r="D205" s="75" t="s">
        <v>1232</v>
      </c>
      <c r="E205" s="82" t="s">
        <v>1203</v>
      </c>
      <c r="F205" s="31" t="s">
        <v>1199</v>
      </c>
      <c r="G205" s="33" t="s">
        <v>19</v>
      </c>
      <c r="H205" s="32" t="s">
        <v>1360</v>
      </c>
      <c r="I205" s="84">
        <v>55</v>
      </c>
      <c r="J205" s="92" t="e">
        <f t="shared" si="31"/>
        <v>#DIV/0!</v>
      </c>
      <c r="K205" s="94" t="e">
        <v>#DIV/0!</v>
      </c>
      <c r="L205" s="76" t="e">
        <v>#DIV/0!</v>
      </c>
      <c r="M205" s="76" t="e">
        <v>#DIV/0!</v>
      </c>
      <c r="N205" s="76" t="e">
        <v>#DIV/0!</v>
      </c>
      <c r="O205" s="86" t="e">
        <v>#DIV/0!</v>
      </c>
      <c r="P205" s="96" t="e">
        <f t="shared" si="32"/>
        <v>#DIV/0!</v>
      </c>
      <c r="Q205" s="77">
        <f t="shared" si="33"/>
        <v>0</v>
      </c>
      <c r="R205" s="34">
        <f t="shared" si="34"/>
        <v>0</v>
      </c>
      <c r="S205" s="175">
        <v>0</v>
      </c>
      <c r="T205" s="176">
        <v>0</v>
      </c>
      <c r="U205" s="176">
        <v>0</v>
      </c>
      <c r="V205" s="176">
        <v>0</v>
      </c>
      <c r="W205" s="176">
        <v>0</v>
      </c>
      <c r="X205" s="176">
        <v>0</v>
      </c>
      <c r="Y205" s="176">
        <v>0</v>
      </c>
      <c r="Z205" s="176">
        <v>0</v>
      </c>
      <c r="AA205" s="176">
        <v>0</v>
      </c>
      <c r="AB205" s="176">
        <v>0</v>
      </c>
      <c r="AC205" s="176">
        <v>0</v>
      </c>
      <c r="AD205" s="176">
        <v>0</v>
      </c>
      <c r="AE205" s="176">
        <v>0</v>
      </c>
      <c r="AF205" s="176">
        <v>0</v>
      </c>
      <c r="AG205" s="176">
        <v>0</v>
      </c>
      <c r="AH205" s="176">
        <v>0</v>
      </c>
      <c r="AI205" s="177">
        <v>0</v>
      </c>
      <c r="AJ205" s="325"/>
    </row>
    <row r="206" spans="2:36" customFormat="1">
      <c r="B206" s="87"/>
      <c r="C206" s="89" t="s">
        <v>469</v>
      </c>
      <c r="D206" s="78" t="s">
        <v>1232</v>
      </c>
      <c r="E206" s="81" t="s">
        <v>1203</v>
      </c>
      <c r="F206" s="52" t="s">
        <v>1199</v>
      </c>
      <c r="G206" s="54" t="s">
        <v>1221</v>
      </c>
      <c r="H206" s="53" t="s">
        <v>1247</v>
      </c>
      <c r="I206" s="83">
        <v>100</v>
      </c>
      <c r="J206" s="91" t="e">
        <f t="shared" si="31"/>
        <v>#DIV/0!</v>
      </c>
      <c r="K206" s="93" t="e">
        <v>#DIV/0!</v>
      </c>
      <c r="L206" s="79" t="e">
        <v>#DIV/0!</v>
      </c>
      <c r="M206" s="79" t="e">
        <v>#DIV/0!</v>
      </c>
      <c r="N206" s="79" t="e">
        <v>#DIV/0!</v>
      </c>
      <c r="O206" s="85" t="e">
        <v>#DIV/0!</v>
      </c>
      <c r="P206" s="95" t="e">
        <f t="shared" si="32"/>
        <v>#DIV/0!</v>
      </c>
      <c r="Q206" s="80">
        <f t="shared" si="33"/>
        <v>0</v>
      </c>
      <c r="R206" s="55">
        <f t="shared" si="34"/>
        <v>0</v>
      </c>
      <c r="S206" s="173">
        <v>0</v>
      </c>
      <c r="T206" s="174">
        <v>0</v>
      </c>
      <c r="U206" s="174">
        <v>0</v>
      </c>
      <c r="V206" s="174">
        <v>0</v>
      </c>
      <c r="W206" s="174">
        <v>0</v>
      </c>
      <c r="X206" s="174">
        <v>0</v>
      </c>
      <c r="Y206" s="174">
        <v>0</v>
      </c>
      <c r="Z206" s="174">
        <v>0</v>
      </c>
      <c r="AA206" s="174">
        <v>0</v>
      </c>
      <c r="AB206" s="174">
        <v>0</v>
      </c>
      <c r="AC206" s="174">
        <v>0</v>
      </c>
      <c r="AD206" s="174">
        <v>0</v>
      </c>
      <c r="AE206" s="174">
        <v>0</v>
      </c>
      <c r="AF206" s="174">
        <v>0</v>
      </c>
      <c r="AG206" s="174">
        <v>0</v>
      </c>
      <c r="AH206" s="174">
        <v>0</v>
      </c>
      <c r="AI206" s="272">
        <v>0</v>
      </c>
      <c r="AJ206" s="325" t="s">
        <v>1499</v>
      </c>
    </row>
    <row r="207" spans="2:36" customFormat="1">
      <c r="B207" s="88"/>
      <c r="C207" s="90" t="s">
        <v>471</v>
      </c>
      <c r="D207" s="75" t="s">
        <v>1232</v>
      </c>
      <c r="E207" s="82" t="s">
        <v>1203</v>
      </c>
      <c r="F207" s="31" t="s">
        <v>1209</v>
      </c>
      <c r="G207" s="33" t="s">
        <v>31</v>
      </c>
      <c r="H207" s="32" t="s">
        <v>1361</v>
      </c>
      <c r="I207" s="84">
        <v>100</v>
      </c>
      <c r="J207" s="92">
        <f t="shared" si="31"/>
        <v>3995.082250208849</v>
      </c>
      <c r="K207" s="94">
        <v>6.4285714285714288</v>
      </c>
      <c r="L207" s="76">
        <v>2.2857142857142856</v>
      </c>
      <c r="M207" s="76">
        <v>2</v>
      </c>
      <c r="N207" s="76">
        <v>0.7142857142857143</v>
      </c>
      <c r="O207" s="86">
        <v>1.4285714285714286</v>
      </c>
      <c r="P207" s="96">
        <f t="shared" si="32"/>
        <v>1.0656560869356002</v>
      </c>
      <c r="Q207" s="77">
        <f t="shared" si="33"/>
        <v>12.775757575757575</v>
      </c>
      <c r="R207" s="34">
        <f t="shared" si="34"/>
        <v>7</v>
      </c>
      <c r="S207" s="175">
        <v>0</v>
      </c>
      <c r="T207" s="176">
        <v>0</v>
      </c>
      <c r="U207" s="176">
        <v>0</v>
      </c>
      <c r="V207" s="176">
        <v>0</v>
      </c>
      <c r="W207" s="176">
        <v>0</v>
      </c>
      <c r="X207" s="176">
        <v>1</v>
      </c>
      <c r="Y207" s="176">
        <v>0</v>
      </c>
      <c r="Z207" s="176">
        <v>0</v>
      </c>
      <c r="AA207" s="176">
        <v>2</v>
      </c>
      <c r="AB207" s="176">
        <v>0</v>
      </c>
      <c r="AC207" s="176">
        <v>0</v>
      </c>
      <c r="AD207" s="176">
        <v>2</v>
      </c>
      <c r="AE207" s="176">
        <v>2</v>
      </c>
      <c r="AF207" s="176">
        <v>0</v>
      </c>
      <c r="AG207" s="176">
        <v>0</v>
      </c>
      <c r="AH207" s="176">
        <v>0</v>
      </c>
      <c r="AI207" s="177">
        <v>0</v>
      </c>
      <c r="AJ207" s="325"/>
    </row>
    <row r="208" spans="2:36" customFormat="1">
      <c r="B208" s="88"/>
      <c r="C208" s="90" t="s">
        <v>1362</v>
      </c>
      <c r="D208" s="75" t="s">
        <v>1232</v>
      </c>
      <c r="E208" s="82" t="s">
        <v>1203</v>
      </c>
      <c r="F208" s="31" t="s">
        <v>1224</v>
      </c>
      <c r="G208" s="33" t="s">
        <v>1363</v>
      </c>
      <c r="H208" s="32" t="s">
        <v>1251</v>
      </c>
      <c r="I208" s="84">
        <v>70</v>
      </c>
      <c r="J208" s="92" t="e">
        <f t="shared" si="31"/>
        <v>#DIV/0!</v>
      </c>
      <c r="K208" s="94" t="e">
        <v>#DIV/0!</v>
      </c>
      <c r="L208" s="76" t="e">
        <v>#DIV/0!</v>
      </c>
      <c r="M208" s="76" t="e">
        <v>#DIV/0!</v>
      </c>
      <c r="N208" s="76" t="e">
        <v>#DIV/0!</v>
      </c>
      <c r="O208" s="86" t="e">
        <v>#DIV/0!</v>
      </c>
      <c r="P208" s="96" t="e">
        <f t="shared" si="32"/>
        <v>#DIV/0!</v>
      </c>
      <c r="Q208" s="77">
        <f t="shared" si="33"/>
        <v>0</v>
      </c>
      <c r="R208" s="34">
        <f t="shared" si="34"/>
        <v>0</v>
      </c>
      <c r="S208" s="175">
        <v>0</v>
      </c>
      <c r="T208" s="176">
        <v>0</v>
      </c>
      <c r="U208" s="176">
        <v>0</v>
      </c>
      <c r="V208" s="176">
        <v>0</v>
      </c>
      <c r="W208" s="176">
        <v>0</v>
      </c>
      <c r="X208" s="176">
        <v>0</v>
      </c>
      <c r="Y208" s="176">
        <v>0</v>
      </c>
      <c r="Z208" s="176">
        <v>0</v>
      </c>
      <c r="AA208" s="176">
        <v>0</v>
      </c>
      <c r="AB208" s="176">
        <v>0</v>
      </c>
      <c r="AC208" s="176">
        <v>0</v>
      </c>
      <c r="AD208" s="176">
        <v>0</v>
      </c>
      <c r="AE208" s="176">
        <v>0</v>
      </c>
      <c r="AF208" s="176">
        <v>0</v>
      </c>
      <c r="AG208" s="176">
        <v>0</v>
      </c>
      <c r="AH208" s="176">
        <v>0</v>
      </c>
      <c r="AI208" s="177">
        <v>0</v>
      </c>
      <c r="AJ208" s="325"/>
    </row>
    <row r="209" spans="2:36" customFormat="1">
      <c r="B209" s="88"/>
      <c r="C209" s="90" t="s">
        <v>630</v>
      </c>
      <c r="D209" s="75" t="s">
        <v>1232</v>
      </c>
      <c r="E209" s="82" t="s">
        <v>1203</v>
      </c>
      <c r="F209" s="31" t="s">
        <v>1199</v>
      </c>
      <c r="G209" s="33" t="s">
        <v>1364</v>
      </c>
      <c r="H209" s="32" t="s">
        <v>1332</v>
      </c>
      <c r="I209" s="84">
        <v>200</v>
      </c>
      <c r="J209" s="92" t="e">
        <f t="shared" si="31"/>
        <v>#DIV/0!</v>
      </c>
      <c r="K209" s="94" t="e">
        <v>#DIV/0!</v>
      </c>
      <c r="L209" s="76" t="e">
        <v>#DIV/0!</v>
      </c>
      <c r="M209" s="76" t="e">
        <v>#DIV/0!</v>
      </c>
      <c r="N209" s="76" t="e">
        <v>#DIV/0!</v>
      </c>
      <c r="O209" s="86" t="e">
        <v>#DIV/0!</v>
      </c>
      <c r="P209" s="96" t="e">
        <f t="shared" si="32"/>
        <v>#DIV/0!</v>
      </c>
      <c r="Q209" s="77">
        <f t="shared" si="33"/>
        <v>0</v>
      </c>
      <c r="R209" s="34">
        <f t="shared" si="34"/>
        <v>0</v>
      </c>
      <c r="S209" s="175">
        <v>0</v>
      </c>
      <c r="T209" s="176">
        <v>0</v>
      </c>
      <c r="U209" s="176">
        <v>0</v>
      </c>
      <c r="V209" s="176">
        <v>0</v>
      </c>
      <c r="W209" s="176">
        <v>0</v>
      </c>
      <c r="X209" s="176">
        <v>0</v>
      </c>
      <c r="Y209" s="176">
        <v>0</v>
      </c>
      <c r="Z209" s="176">
        <v>0</v>
      </c>
      <c r="AA209" s="176">
        <v>0</v>
      </c>
      <c r="AB209" s="176">
        <v>0</v>
      </c>
      <c r="AC209" s="176">
        <v>0</v>
      </c>
      <c r="AD209" s="176">
        <v>0</v>
      </c>
      <c r="AE209" s="176">
        <v>0</v>
      </c>
      <c r="AF209" s="176">
        <v>0</v>
      </c>
      <c r="AG209" s="176">
        <v>0</v>
      </c>
      <c r="AH209" s="176">
        <v>0</v>
      </c>
      <c r="AI209" s="177">
        <v>0</v>
      </c>
      <c r="AJ209" s="325"/>
    </row>
    <row r="210" spans="2:36" customFormat="1">
      <c r="B210" s="88"/>
      <c r="C210" s="90" t="s">
        <v>635</v>
      </c>
      <c r="D210" s="75" t="s">
        <v>1232</v>
      </c>
      <c r="E210" s="82" t="s">
        <v>1203</v>
      </c>
      <c r="F210" s="31" t="s">
        <v>1224</v>
      </c>
      <c r="G210" s="33" t="s">
        <v>1365</v>
      </c>
      <c r="H210" s="32" t="s">
        <v>1309</v>
      </c>
      <c r="I210" s="84">
        <v>125</v>
      </c>
      <c r="J210" s="92" t="e">
        <f t="shared" ref="J210:J213" si="35">(K210*4 + SQRT(Q210) ) * P210 * 128</f>
        <v>#DIV/0!</v>
      </c>
      <c r="K210" s="94" t="e">
        <v>#DIV/0!</v>
      </c>
      <c r="L210" s="76" t="e">
        <v>#DIV/0!</v>
      </c>
      <c r="M210" s="76" t="e">
        <v>#DIV/0!</v>
      </c>
      <c r="N210" s="76" t="e">
        <v>#DIV/0!</v>
      </c>
      <c r="O210" s="86" t="e">
        <v>#DIV/0!</v>
      </c>
      <c r="P210" s="96" t="e">
        <f t="shared" ref="P210:P213" si="36">(SQRT(Q210/R210/K210))*2</f>
        <v>#DIV/0!</v>
      </c>
      <c r="Q210" s="77">
        <f t="shared" ref="Q210:Q213" si="37">S210*16 + T210*12 + U210*16/2 + V210*16/3+  W210*16/4 + X210*16/5 + Y210*16/6 + Z210*16/7 + AA210*16/8 + AB210* 16/9 + AC210*16/10 + AD210*16/11 + AE210*16/12 + AF210*16/13 + AG210*16/14 + AH210*16/15 + AI210*16/16</f>
        <v>0</v>
      </c>
      <c r="R210" s="34">
        <f t="shared" ref="R210:R213" si="38">SUM(S210:AI210)</f>
        <v>0</v>
      </c>
      <c r="S210" s="175">
        <v>0</v>
      </c>
      <c r="T210" s="176">
        <v>0</v>
      </c>
      <c r="U210" s="176">
        <v>0</v>
      </c>
      <c r="V210" s="176">
        <v>0</v>
      </c>
      <c r="W210" s="176">
        <v>0</v>
      </c>
      <c r="X210" s="176">
        <v>0</v>
      </c>
      <c r="Y210" s="176">
        <v>0</v>
      </c>
      <c r="Z210" s="176">
        <v>0</v>
      </c>
      <c r="AA210" s="176">
        <v>0</v>
      </c>
      <c r="AB210" s="176">
        <v>0</v>
      </c>
      <c r="AC210" s="176">
        <v>0</v>
      </c>
      <c r="AD210" s="176">
        <v>0</v>
      </c>
      <c r="AE210" s="176">
        <v>0</v>
      </c>
      <c r="AF210" s="176">
        <v>0</v>
      </c>
      <c r="AG210" s="176">
        <v>0</v>
      </c>
      <c r="AH210" s="176">
        <v>0</v>
      </c>
      <c r="AI210" s="177">
        <v>0</v>
      </c>
      <c r="AJ210" s="325"/>
    </row>
    <row r="211" spans="2:36" customFormat="1">
      <c r="B211" s="88"/>
      <c r="C211" s="90" t="s">
        <v>918</v>
      </c>
      <c r="D211" s="75" t="s">
        <v>1232</v>
      </c>
      <c r="E211" s="82" t="s">
        <v>1203</v>
      </c>
      <c r="F211" s="31" t="s">
        <v>1209</v>
      </c>
      <c r="G211" s="33" t="s">
        <v>1350</v>
      </c>
      <c r="H211" s="32" t="s">
        <v>1366</v>
      </c>
      <c r="I211" s="84" t="s">
        <v>41</v>
      </c>
      <c r="J211" s="92" t="e">
        <f t="shared" si="35"/>
        <v>#DIV/0!</v>
      </c>
      <c r="K211" s="94" t="e">
        <v>#DIV/0!</v>
      </c>
      <c r="L211" s="76" t="e">
        <v>#DIV/0!</v>
      </c>
      <c r="M211" s="76" t="e">
        <v>#DIV/0!</v>
      </c>
      <c r="N211" s="76" t="e">
        <v>#DIV/0!</v>
      </c>
      <c r="O211" s="86" t="e">
        <v>#DIV/0!</v>
      </c>
      <c r="P211" s="96" t="e">
        <f t="shared" si="36"/>
        <v>#DIV/0!</v>
      </c>
      <c r="Q211" s="77">
        <f t="shared" si="37"/>
        <v>0</v>
      </c>
      <c r="R211" s="34">
        <f t="shared" si="38"/>
        <v>0</v>
      </c>
      <c r="S211" s="175">
        <v>0</v>
      </c>
      <c r="T211" s="176">
        <v>0</v>
      </c>
      <c r="U211" s="176">
        <v>0</v>
      </c>
      <c r="V211" s="176">
        <v>0</v>
      </c>
      <c r="W211" s="176">
        <v>0</v>
      </c>
      <c r="X211" s="176">
        <v>0</v>
      </c>
      <c r="Y211" s="176">
        <v>0</v>
      </c>
      <c r="Z211" s="176">
        <v>0</v>
      </c>
      <c r="AA211" s="176">
        <v>0</v>
      </c>
      <c r="AB211" s="176">
        <v>0</v>
      </c>
      <c r="AC211" s="176">
        <v>0</v>
      </c>
      <c r="AD211" s="176">
        <v>0</v>
      </c>
      <c r="AE211" s="176">
        <v>0</v>
      </c>
      <c r="AF211" s="176">
        <v>0</v>
      </c>
      <c r="AG211" s="176">
        <v>0</v>
      </c>
      <c r="AH211" s="176">
        <v>0</v>
      </c>
      <c r="AI211" s="177">
        <v>0</v>
      </c>
      <c r="AJ211" s="325"/>
    </row>
    <row r="212" spans="2:36" customFormat="1">
      <c r="B212" s="88"/>
      <c r="C212" s="90" t="s">
        <v>1129</v>
      </c>
      <c r="D212" s="75" t="s">
        <v>1232</v>
      </c>
      <c r="E212" s="82" t="s">
        <v>1203</v>
      </c>
      <c r="F212" s="31" t="s">
        <v>1224</v>
      </c>
      <c r="G212" s="33" t="s">
        <v>20</v>
      </c>
      <c r="H212" s="32" t="s">
        <v>1367</v>
      </c>
      <c r="I212" s="84">
        <v>100</v>
      </c>
      <c r="J212" s="92" t="e">
        <f t="shared" si="35"/>
        <v>#DIV/0!</v>
      </c>
      <c r="K212" s="94" t="e">
        <v>#DIV/0!</v>
      </c>
      <c r="L212" s="76" t="e">
        <v>#DIV/0!</v>
      </c>
      <c r="M212" s="76" t="e">
        <v>#DIV/0!</v>
      </c>
      <c r="N212" s="76" t="e">
        <v>#DIV/0!</v>
      </c>
      <c r="O212" s="86" t="e">
        <v>#DIV/0!</v>
      </c>
      <c r="P212" s="96" t="e">
        <f t="shared" si="36"/>
        <v>#DIV/0!</v>
      </c>
      <c r="Q212" s="77">
        <f t="shared" si="37"/>
        <v>0</v>
      </c>
      <c r="R212" s="34">
        <f t="shared" si="38"/>
        <v>0</v>
      </c>
      <c r="S212" s="175">
        <v>0</v>
      </c>
      <c r="T212" s="176">
        <v>0</v>
      </c>
      <c r="U212" s="176">
        <v>0</v>
      </c>
      <c r="V212" s="176">
        <v>0</v>
      </c>
      <c r="W212" s="176">
        <v>0</v>
      </c>
      <c r="X212" s="176">
        <v>0</v>
      </c>
      <c r="Y212" s="176">
        <v>0</v>
      </c>
      <c r="Z212" s="176">
        <v>0</v>
      </c>
      <c r="AA212" s="176">
        <v>0</v>
      </c>
      <c r="AB212" s="176">
        <v>0</v>
      </c>
      <c r="AC212" s="176">
        <v>0</v>
      </c>
      <c r="AD212" s="176">
        <v>0</v>
      </c>
      <c r="AE212" s="176">
        <v>0</v>
      </c>
      <c r="AF212" s="176">
        <v>0</v>
      </c>
      <c r="AG212" s="176">
        <v>0</v>
      </c>
      <c r="AH212" s="176">
        <v>0</v>
      </c>
      <c r="AI212" s="177">
        <v>0</v>
      </c>
      <c r="AJ212" s="325"/>
    </row>
    <row r="213" spans="2:36" customFormat="1">
      <c r="B213" s="88"/>
      <c r="C213" s="90" t="s">
        <v>1145</v>
      </c>
      <c r="D213" s="75" t="s">
        <v>1232</v>
      </c>
      <c r="E213" s="82" t="s">
        <v>1203</v>
      </c>
      <c r="F213" s="31" t="s">
        <v>1199</v>
      </c>
      <c r="G213" s="33" t="s">
        <v>1369</v>
      </c>
      <c r="H213" s="32" t="s">
        <v>1368</v>
      </c>
      <c r="I213" s="84">
        <v>200</v>
      </c>
      <c r="J213" s="92" t="e">
        <f t="shared" si="35"/>
        <v>#DIV/0!</v>
      </c>
      <c r="K213" s="94" t="e">
        <v>#DIV/0!</v>
      </c>
      <c r="L213" s="76" t="e">
        <v>#DIV/0!</v>
      </c>
      <c r="M213" s="76" t="e">
        <v>#DIV/0!</v>
      </c>
      <c r="N213" s="76" t="e">
        <v>#DIV/0!</v>
      </c>
      <c r="O213" s="86" t="e">
        <v>#DIV/0!</v>
      </c>
      <c r="P213" s="96" t="e">
        <f t="shared" si="36"/>
        <v>#DIV/0!</v>
      </c>
      <c r="Q213" s="77">
        <f t="shared" si="37"/>
        <v>0</v>
      </c>
      <c r="R213" s="34">
        <f t="shared" si="38"/>
        <v>0</v>
      </c>
      <c r="S213" s="175">
        <v>0</v>
      </c>
      <c r="T213" s="176">
        <v>0</v>
      </c>
      <c r="U213" s="176">
        <v>0</v>
      </c>
      <c r="V213" s="176">
        <v>0</v>
      </c>
      <c r="W213" s="176">
        <v>0</v>
      </c>
      <c r="X213" s="176">
        <v>0</v>
      </c>
      <c r="Y213" s="176">
        <v>0</v>
      </c>
      <c r="Z213" s="176">
        <v>0</v>
      </c>
      <c r="AA213" s="176">
        <v>0</v>
      </c>
      <c r="AB213" s="176">
        <v>0</v>
      </c>
      <c r="AC213" s="176">
        <v>0</v>
      </c>
      <c r="AD213" s="176">
        <v>0</v>
      </c>
      <c r="AE213" s="176">
        <v>0</v>
      </c>
      <c r="AF213" s="176">
        <v>0</v>
      </c>
      <c r="AG213" s="176">
        <v>0</v>
      </c>
      <c r="AH213" s="176">
        <v>0</v>
      </c>
      <c r="AI213" s="177">
        <v>0</v>
      </c>
      <c r="AJ213" s="325"/>
    </row>
    <row r="214" spans="2:36" customFormat="1">
      <c r="B214" s="88"/>
      <c r="C214" s="90" t="s">
        <v>1182</v>
      </c>
      <c r="D214" s="75"/>
      <c r="E214" s="82"/>
      <c r="F214" s="31"/>
      <c r="G214" s="33"/>
      <c r="H214" s="32"/>
      <c r="I214" s="84"/>
      <c r="J214" s="92">
        <f t="shared" ref="J214" si="39">(K214*4 + SQRT(Q214) ) * P214 * 128</f>
        <v>6062.8663386856779</v>
      </c>
      <c r="K214" s="94">
        <v>9.1999999999999993</v>
      </c>
      <c r="L214" s="76">
        <v>2.5</v>
      </c>
      <c r="M214" s="76">
        <v>2.4</v>
      </c>
      <c r="N214" s="76">
        <v>2.2999999999999998</v>
      </c>
      <c r="O214" s="86">
        <v>2</v>
      </c>
      <c r="P214" s="96">
        <f t="shared" ref="P214" si="40">(SQRT(Q214/R214/K214))*2</f>
        <v>1.1228230221154216</v>
      </c>
      <c r="Q214" s="77">
        <f t="shared" ref="Q214" si="41">S214*16 + T214*12 + U214*16/2 + V214*16/3+  W214*16/4 + X214*16/5 + Y214*16/6 + Z214*16/7 + AA214*16/8 + AB214* 16/9 + AC214*16/10 + AD214*16/11 + AE214*16/12 + AF214*16/13 + AG214*16/14 + AH214*16/15 + AI214*16/16</f>
        <v>28.996825396825397</v>
      </c>
      <c r="R214" s="34">
        <f t="shared" ref="R214" si="42">SUM(S214:AI214)</f>
        <v>10</v>
      </c>
      <c r="S214" s="175">
        <v>0</v>
      </c>
      <c r="T214" s="176">
        <v>0</v>
      </c>
      <c r="U214" s="176">
        <v>1</v>
      </c>
      <c r="V214" s="176">
        <v>0</v>
      </c>
      <c r="W214" s="176">
        <v>0</v>
      </c>
      <c r="X214" s="176">
        <v>2</v>
      </c>
      <c r="Y214" s="176">
        <v>2</v>
      </c>
      <c r="Z214" s="176">
        <v>1</v>
      </c>
      <c r="AA214" s="176">
        <v>1</v>
      </c>
      <c r="AB214" s="176">
        <v>1</v>
      </c>
      <c r="AC214" s="176">
        <v>2</v>
      </c>
      <c r="AD214" s="176">
        <v>0</v>
      </c>
      <c r="AE214" s="176">
        <v>0</v>
      </c>
      <c r="AF214" s="176">
        <v>0</v>
      </c>
      <c r="AG214" s="176">
        <v>0</v>
      </c>
      <c r="AH214" s="176">
        <v>0</v>
      </c>
      <c r="AI214" s="177">
        <v>0</v>
      </c>
      <c r="AJ214" s="325"/>
    </row>
    <row r="215" spans="2:36" customFormat="1">
      <c r="B215" s="88"/>
      <c r="C215" s="90" t="s">
        <v>908</v>
      </c>
      <c r="D215" s="75" t="s">
        <v>1282</v>
      </c>
      <c r="E215" s="82" t="s">
        <v>1126</v>
      </c>
      <c r="F215" s="31" t="s">
        <v>171</v>
      </c>
      <c r="G215" s="33" t="s">
        <v>171</v>
      </c>
      <c r="H215" s="32" t="s">
        <v>1279</v>
      </c>
      <c r="I215" s="84" t="s">
        <v>40</v>
      </c>
      <c r="J215" s="92" t="e">
        <f>(K215*4 + SQRT(Q215) ) * P215 * 128</f>
        <v>#DIV/0!</v>
      </c>
      <c r="K215" s="94" t="e">
        <v>#DIV/0!</v>
      </c>
      <c r="L215" s="76" t="e">
        <v>#DIV/0!</v>
      </c>
      <c r="M215" s="76" t="e">
        <v>#DIV/0!</v>
      </c>
      <c r="N215" s="76" t="e">
        <v>#DIV/0!</v>
      </c>
      <c r="O215" s="86" t="e">
        <v>#DIV/0!</v>
      </c>
      <c r="P215" s="96" t="e">
        <f>(SQRT(Q215/R215/K215))*2</f>
        <v>#DIV/0!</v>
      </c>
      <c r="Q215" s="77">
        <f>S215*16 + T215*12 + U215*16/2 + V215*16/3+  W215*16/4 + X215*16/5 + Y215*16/6 + Z215*16/7 + AA215*16/8 + AB215* 16/9 + AC215*16/10 + AD215*16/11 + AE215*16/12 + AF215*16/13 + AG215*16/14 + AH215*16/15 + AI215*16/16</f>
        <v>0</v>
      </c>
      <c r="R215" s="34">
        <f>SUM(S215:AI215)</f>
        <v>0</v>
      </c>
      <c r="S215" s="175">
        <v>0</v>
      </c>
      <c r="T215" s="176">
        <v>0</v>
      </c>
      <c r="U215" s="176">
        <v>0</v>
      </c>
      <c r="V215" s="176">
        <v>0</v>
      </c>
      <c r="W215" s="176">
        <v>0</v>
      </c>
      <c r="X215" s="176">
        <v>0</v>
      </c>
      <c r="Y215" s="176">
        <v>0</v>
      </c>
      <c r="Z215" s="176">
        <v>0</v>
      </c>
      <c r="AA215" s="176">
        <v>0</v>
      </c>
      <c r="AB215" s="176">
        <v>0</v>
      </c>
      <c r="AC215" s="176">
        <v>0</v>
      </c>
      <c r="AD215" s="176">
        <v>0</v>
      </c>
      <c r="AE215" s="176">
        <v>0</v>
      </c>
      <c r="AF215" s="176">
        <v>0</v>
      </c>
      <c r="AG215" s="176">
        <v>0</v>
      </c>
      <c r="AH215" s="176">
        <v>0</v>
      </c>
      <c r="AI215" s="177">
        <v>0</v>
      </c>
      <c r="AJ215" s="325"/>
    </row>
    <row r="216" spans="2:36" customFormat="1">
      <c r="B216" s="87"/>
      <c r="C216" s="89"/>
      <c r="D216" s="78"/>
      <c r="E216" s="81"/>
      <c r="F216" s="52"/>
      <c r="G216" s="54"/>
      <c r="H216" s="53"/>
      <c r="I216" s="83"/>
      <c r="J216" s="91"/>
      <c r="K216" s="93"/>
      <c r="L216" s="79"/>
      <c r="M216" s="79"/>
      <c r="N216" s="79"/>
      <c r="O216" s="85"/>
      <c r="P216" s="95"/>
      <c r="Q216" s="80"/>
      <c r="R216" s="55"/>
      <c r="S216" s="173"/>
      <c r="T216" s="174"/>
      <c r="U216" s="174"/>
      <c r="V216" s="174"/>
      <c r="W216" s="174"/>
      <c r="X216" s="174"/>
      <c r="Y216" s="174"/>
      <c r="Z216" s="174"/>
      <c r="AA216" s="174"/>
      <c r="AB216" s="174"/>
      <c r="AC216" s="174"/>
      <c r="AD216" s="174"/>
      <c r="AE216" s="174"/>
      <c r="AF216" s="174"/>
      <c r="AG216" s="174"/>
      <c r="AH216" s="174"/>
      <c r="AI216" s="272"/>
      <c r="AJ216" s="325" t="s">
        <v>1499</v>
      </c>
    </row>
    <row r="217" spans="2:36" customFormat="1">
      <c r="B217" s="88"/>
      <c r="C217" s="90"/>
      <c r="D217" s="75"/>
      <c r="E217" s="82"/>
      <c r="F217" s="31"/>
      <c r="G217" s="33"/>
      <c r="H217" s="32"/>
      <c r="I217" s="84"/>
      <c r="J217" s="92"/>
      <c r="K217" s="94"/>
      <c r="L217" s="76"/>
      <c r="M217" s="76"/>
      <c r="N217" s="76"/>
      <c r="O217" s="86"/>
      <c r="P217" s="96"/>
      <c r="Q217" s="77"/>
      <c r="R217" s="34"/>
      <c r="S217" s="175"/>
      <c r="T217" s="176"/>
      <c r="U217" s="176"/>
      <c r="V217" s="176"/>
      <c r="W217" s="176"/>
      <c r="X217" s="176"/>
      <c r="Y217" s="176"/>
      <c r="Z217" s="176"/>
      <c r="AA217" s="176"/>
      <c r="AB217" s="176"/>
      <c r="AC217" s="176"/>
      <c r="AD217" s="176"/>
      <c r="AE217" s="176"/>
      <c r="AF217" s="176"/>
      <c r="AG217" s="176"/>
      <c r="AH217" s="176"/>
      <c r="AI217" s="177"/>
      <c r="AJ217" s="325" t="s">
        <v>152</v>
      </c>
    </row>
    <row r="218" spans="2:36" customFormat="1">
      <c r="B218" s="88"/>
      <c r="C218" s="90"/>
      <c r="D218" s="75"/>
      <c r="E218" s="82"/>
      <c r="F218" s="31"/>
      <c r="G218" s="33"/>
      <c r="H218" s="32"/>
      <c r="I218" s="84"/>
      <c r="J218" s="92"/>
      <c r="K218" s="94"/>
      <c r="L218" s="76"/>
      <c r="M218" s="76"/>
      <c r="N218" s="76"/>
      <c r="O218" s="86"/>
      <c r="P218" s="96"/>
      <c r="Q218" s="77"/>
      <c r="R218" s="34"/>
      <c r="S218" s="175"/>
      <c r="T218" s="176"/>
      <c r="U218" s="176"/>
      <c r="V218" s="176"/>
      <c r="W218" s="176"/>
      <c r="X218" s="176"/>
      <c r="Y218" s="176"/>
      <c r="Z218" s="176"/>
      <c r="AA218" s="176"/>
      <c r="AB218" s="176"/>
      <c r="AC218" s="176"/>
      <c r="AD218" s="176"/>
      <c r="AE218" s="176"/>
      <c r="AF218" s="176"/>
      <c r="AG218" s="176"/>
      <c r="AH218" s="176"/>
      <c r="AI218" s="177"/>
      <c r="AJ218" s="325"/>
    </row>
    <row r="219" spans="2:36" customFormat="1">
      <c r="B219" s="88"/>
      <c r="C219" s="90"/>
      <c r="D219" s="75"/>
      <c r="E219" s="82"/>
      <c r="F219" s="31"/>
      <c r="G219" s="33"/>
      <c r="H219" s="32"/>
      <c r="I219" s="84"/>
      <c r="J219" s="92"/>
      <c r="K219" s="94"/>
      <c r="L219" s="76"/>
      <c r="M219" s="76"/>
      <c r="N219" s="76"/>
      <c r="O219" s="86"/>
      <c r="P219" s="96"/>
      <c r="Q219" s="77"/>
      <c r="R219" s="34"/>
      <c r="S219" s="175"/>
      <c r="T219" s="176"/>
      <c r="U219" s="176"/>
      <c r="V219" s="176"/>
      <c r="W219" s="176"/>
      <c r="X219" s="176"/>
      <c r="Y219" s="176"/>
      <c r="Z219" s="176"/>
      <c r="AA219" s="176"/>
      <c r="AB219" s="176"/>
      <c r="AC219" s="176"/>
      <c r="AD219" s="176"/>
      <c r="AE219" s="176"/>
      <c r="AF219" s="176"/>
      <c r="AG219" s="176"/>
      <c r="AH219" s="176"/>
      <c r="AI219" s="177"/>
      <c r="AJ219" s="325"/>
    </row>
    <row r="220" spans="2:36" customFormat="1">
      <c r="B220" s="88"/>
      <c r="C220" s="90"/>
      <c r="D220" s="75"/>
      <c r="E220" s="82"/>
      <c r="F220" s="31"/>
      <c r="G220" s="33"/>
      <c r="H220" s="32"/>
      <c r="I220" s="84"/>
      <c r="J220" s="92"/>
      <c r="K220" s="94"/>
      <c r="L220" s="76"/>
      <c r="M220" s="76"/>
      <c r="N220" s="76"/>
      <c r="O220" s="86"/>
      <c r="P220" s="96"/>
      <c r="Q220" s="77"/>
      <c r="R220" s="34"/>
      <c r="S220" s="175"/>
      <c r="T220" s="176"/>
      <c r="U220" s="176"/>
      <c r="V220" s="176"/>
      <c r="W220" s="176"/>
      <c r="X220" s="176"/>
      <c r="Y220" s="176"/>
      <c r="Z220" s="176"/>
      <c r="AA220" s="176"/>
      <c r="AB220" s="176"/>
      <c r="AC220" s="176"/>
      <c r="AD220" s="176"/>
      <c r="AE220" s="176"/>
      <c r="AF220" s="176"/>
      <c r="AG220" s="176"/>
      <c r="AH220" s="176"/>
      <c r="AI220" s="177"/>
      <c r="AJ220" s="325"/>
    </row>
    <row r="221" spans="2:36" customFormat="1">
      <c r="B221" s="88"/>
      <c r="C221" s="90"/>
      <c r="D221" s="75"/>
      <c r="E221" s="82"/>
      <c r="F221" s="31"/>
      <c r="G221" s="33"/>
      <c r="H221" s="32"/>
      <c r="I221" s="84"/>
      <c r="J221" s="92"/>
      <c r="K221" s="94"/>
      <c r="L221" s="76"/>
      <c r="M221" s="76"/>
      <c r="N221" s="76"/>
      <c r="O221" s="86"/>
      <c r="P221" s="96"/>
      <c r="Q221" s="77"/>
      <c r="R221" s="34"/>
      <c r="S221" s="175"/>
      <c r="T221" s="176"/>
      <c r="U221" s="176"/>
      <c r="V221" s="176"/>
      <c r="W221" s="176"/>
      <c r="X221" s="176"/>
      <c r="Y221" s="176"/>
      <c r="Z221" s="176"/>
      <c r="AA221" s="176"/>
      <c r="AB221" s="176"/>
      <c r="AC221" s="176"/>
      <c r="AD221" s="176"/>
      <c r="AE221" s="176"/>
      <c r="AF221" s="176"/>
      <c r="AG221" s="176"/>
      <c r="AH221" s="176"/>
      <c r="AI221" s="177"/>
      <c r="AJ221" s="325"/>
    </row>
    <row r="222" spans="2:36" customFormat="1">
      <c r="B222" s="88"/>
      <c r="C222" s="90" t="s">
        <v>1370</v>
      </c>
      <c r="D222" s="75"/>
      <c r="E222" s="82"/>
      <c r="F222" s="31"/>
      <c r="G222" s="33"/>
      <c r="H222" s="32"/>
      <c r="I222" s="84"/>
      <c r="J222" s="92">
        <f t="shared" ref="J222:J224" si="43">(K222*4 + SQRT(Q222) ) * P222 * 128</f>
        <v>7755.8962751540039</v>
      </c>
      <c r="K222" s="94">
        <v>9.1648351648351642</v>
      </c>
      <c r="L222" s="76">
        <v>2.802197802197802</v>
      </c>
      <c r="M222" s="76">
        <v>2.6043956043956045</v>
      </c>
      <c r="N222" s="76">
        <v>1.7582417582417582</v>
      </c>
      <c r="O222" s="86">
        <v>2</v>
      </c>
      <c r="P222" s="96">
        <f t="shared" ref="P222:P224" si="44">(SQRT(Q222/R222/K222))*2</f>
        <v>1.1405127157231036</v>
      </c>
      <c r="Q222" s="77">
        <f t="shared" ref="Q222:Q224" si="45">S222*16 + T222*12 + U222*16/2 + V222*16/3+  W222*16/4 + X222*16/5 + Y222*16/6 + Z222*16/7 + AA222*16/8 + AB222* 16/9 + AC222*16/10 + AD222*16/11 + AE222*16/12 + AF222*16/13 + AG222*16/14 + AH222*16/15 + AI222*16/16</f>
        <v>271.2103896103896</v>
      </c>
      <c r="R222" s="34">
        <f t="shared" ref="R222:R224" si="46">SUM(S222:AI222)</f>
        <v>91</v>
      </c>
      <c r="S222" s="175">
        <v>0</v>
      </c>
      <c r="T222" s="176">
        <v>1</v>
      </c>
      <c r="U222" s="176">
        <v>4</v>
      </c>
      <c r="V222" s="176">
        <v>9</v>
      </c>
      <c r="W222" s="176">
        <v>9</v>
      </c>
      <c r="X222" s="176">
        <v>7</v>
      </c>
      <c r="Y222" s="176">
        <v>10</v>
      </c>
      <c r="Z222" s="176">
        <v>12</v>
      </c>
      <c r="AA222" s="176">
        <v>10</v>
      </c>
      <c r="AB222" s="176">
        <v>12</v>
      </c>
      <c r="AC222" s="176">
        <v>7</v>
      </c>
      <c r="AD222" s="176">
        <v>7</v>
      </c>
      <c r="AE222" s="176">
        <v>3</v>
      </c>
      <c r="AF222" s="176">
        <v>0</v>
      </c>
      <c r="AG222" s="176">
        <v>0</v>
      </c>
      <c r="AH222" s="176">
        <v>0</v>
      </c>
      <c r="AI222" s="177">
        <v>0</v>
      </c>
      <c r="AJ222" s="325"/>
    </row>
    <row r="223" spans="2:36" customFormat="1">
      <c r="B223" s="88"/>
      <c r="C223" s="90" t="s">
        <v>1371</v>
      </c>
      <c r="D223" s="75"/>
      <c r="E223" s="82"/>
      <c r="F223" s="31"/>
      <c r="G223" s="33"/>
      <c r="H223" s="32"/>
      <c r="I223" s="84"/>
      <c r="J223" s="92">
        <f t="shared" si="43"/>
        <v>8282.8982587726077</v>
      </c>
      <c r="K223" s="94">
        <v>9.316326530612244</v>
      </c>
      <c r="L223" s="76">
        <v>2.2448979591836733</v>
      </c>
      <c r="M223" s="76">
        <v>2.5510204081632653</v>
      </c>
      <c r="N223" s="76">
        <v>2.3367346938775508</v>
      </c>
      <c r="O223" s="86">
        <v>2.1836734693877551</v>
      </c>
      <c r="P223" s="96">
        <f t="shared" si="44"/>
        <v>1.175893092589595</v>
      </c>
      <c r="Q223" s="77">
        <f t="shared" si="45"/>
        <v>315.60688200688207</v>
      </c>
      <c r="R223" s="34">
        <f t="shared" si="46"/>
        <v>98</v>
      </c>
      <c r="S223" s="175">
        <v>0</v>
      </c>
      <c r="T223" s="176">
        <v>3</v>
      </c>
      <c r="U223" s="176">
        <v>5</v>
      </c>
      <c r="V223" s="176">
        <v>9</v>
      </c>
      <c r="W223" s="176">
        <v>11</v>
      </c>
      <c r="X223" s="176">
        <v>9</v>
      </c>
      <c r="Y223" s="176">
        <v>9</v>
      </c>
      <c r="Z223" s="176">
        <v>11</v>
      </c>
      <c r="AA223" s="176">
        <v>12</v>
      </c>
      <c r="AB223" s="176">
        <v>10</v>
      </c>
      <c r="AC223" s="176">
        <v>8</v>
      </c>
      <c r="AD223" s="176">
        <v>6</v>
      </c>
      <c r="AE223" s="176">
        <v>2</v>
      </c>
      <c r="AF223" s="176">
        <v>3</v>
      </c>
      <c r="AG223" s="176">
        <v>0</v>
      </c>
      <c r="AH223" s="176">
        <v>0</v>
      </c>
      <c r="AI223" s="177">
        <v>0</v>
      </c>
      <c r="AJ223" s="325"/>
    </row>
    <row r="224" spans="2:36" customFormat="1">
      <c r="B224" s="88"/>
      <c r="C224" s="90" t="s">
        <v>1372</v>
      </c>
      <c r="D224" s="75"/>
      <c r="E224" s="82"/>
      <c r="F224" s="31"/>
      <c r="G224" s="33"/>
      <c r="H224" s="32"/>
      <c r="I224" s="84"/>
      <c r="J224" s="92">
        <f t="shared" si="43"/>
        <v>6421.6812124109229</v>
      </c>
      <c r="K224" s="94">
        <v>7.7889908256880735</v>
      </c>
      <c r="L224" s="76">
        <v>1.8256880733944953</v>
      </c>
      <c r="M224" s="76">
        <v>2.3577981651376145</v>
      </c>
      <c r="N224" s="76">
        <v>1.9357798165137614</v>
      </c>
      <c r="O224" s="86">
        <v>1.6697247706422018</v>
      </c>
      <c r="P224" s="96">
        <f t="shared" si="44"/>
        <v>1.0724480484274805</v>
      </c>
      <c r="Q224" s="77">
        <f t="shared" si="45"/>
        <v>244.11823731823728</v>
      </c>
      <c r="R224" s="34">
        <f t="shared" si="46"/>
        <v>109</v>
      </c>
      <c r="S224" s="175">
        <v>0</v>
      </c>
      <c r="T224" s="176">
        <v>0</v>
      </c>
      <c r="U224" s="176">
        <v>1</v>
      </c>
      <c r="V224" s="176">
        <v>1</v>
      </c>
      <c r="W224" s="176">
        <v>6</v>
      </c>
      <c r="X224" s="176">
        <v>12</v>
      </c>
      <c r="Y224" s="176">
        <v>15</v>
      </c>
      <c r="Z224" s="176">
        <v>14</v>
      </c>
      <c r="AA224" s="176">
        <v>13</v>
      </c>
      <c r="AB224" s="176">
        <v>13</v>
      </c>
      <c r="AC224" s="176">
        <v>10</v>
      </c>
      <c r="AD224" s="176">
        <v>6</v>
      </c>
      <c r="AE224" s="176">
        <v>8</v>
      </c>
      <c r="AF224" s="176">
        <v>6</v>
      </c>
      <c r="AG224" s="176">
        <v>3</v>
      </c>
      <c r="AH224" s="176">
        <v>1</v>
      </c>
      <c r="AI224" s="177">
        <v>0</v>
      </c>
      <c r="AJ224" s="325"/>
    </row>
    <row r="225" spans="2:36" customFormat="1" ht="13.5" thickBot="1">
      <c r="B225" s="88"/>
      <c r="C225" s="90"/>
      <c r="D225" s="75"/>
      <c r="E225" s="82"/>
      <c r="F225" s="31"/>
      <c r="G225" s="33"/>
      <c r="H225" s="32"/>
      <c r="I225" s="84"/>
      <c r="J225" s="92"/>
      <c r="K225" s="94"/>
      <c r="L225" s="76"/>
      <c r="M225" s="76"/>
      <c r="N225" s="76"/>
      <c r="O225" s="86"/>
      <c r="P225" s="96"/>
      <c r="Q225" s="77"/>
      <c r="R225" s="34"/>
      <c r="S225" s="175"/>
      <c r="T225" s="176"/>
      <c r="U225" s="176"/>
      <c r="V225" s="176"/>
      <c r="W225" s="176"/>
      <c r="X225" s="176"/>
      <c r="Y225" s="176"/>
      <c r="Z225" s="176"/>
      <c r="AA225" s="176"/>
      <c r="AB225" s="176"/>
      <c r="AC225" s="176"/>
      <c r="AD225" s="176"/>
      <c r="AE225" s="176"/>
      <c r="AF225" s="176"/>
      <c r="AG225" s="176"/>
      <c r="AH225" s="176"/>
      <c r="AI225" s="177"/>
      <c r="AJ225" s="325"/>
    </row>
    <row r="226" spans="2:36" customFormat="1">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25" t="s">
        <v>1501</v>
      </c>
    </row>
    <row r="227" spans="2:36" customFormat="1" ht="26.25">
      <c r="B227" s="72" t="s">
        <v>1156</v>
      </c>
      <c r="S227">
        <f>SUM(S230:S246)</f>
        <v>0</v>
      </c>
      <c r="T227">
        <f t="shared" ref="T227:AI227" si="47">SUM(T230:T246)</f>
        <v>0</v>
      </c>
      <c r="U227">
        <f t="shared" si="47"/>
        <v>2</v>
      </c>
      <c r="V227">
        <f t="shared" si="47"/>
        <v>8</v>
      </c>
      <c r="W227">
        <f t="shared" si="47"/>
        <v>15</v>
      </c>
      <c r="X227">
        <f t="shared" si="47"/>
        <v>21</v>
      </c>
      <c r="Y227">
        <f t="shared" si="47"/>
        <v>30</v>
      </c>
      <c r="Z227">
        <f t="shared" si="47"/>
        <v>32</v>
      </c>
      <c r="AA227">
        <f t="shared" si="47"/>
        <v>36</v>
      </c>
      <c r="AB227">
        <f t="shared" si="47"/>
        <v>38</v>
      </c>
      <c r="AC227">
        <f t="shared" si="47"/>
        <v>32</v>
      </c>
      <c r="AD227">
        <f t="shared" si="47"/>
        <v>22</v>
      </c>
      <c r="AE227">
        <f t="shared" si="47"/>
        <v>17</v>
      </c>
      <c r="AF227">
        <f t="shared" si="47"/>
        <v>16</v>
      </c>
      <c r="AG227">
        <f t="shared" si="47"/>
        <v>13</v>
      </c>
      <c r="AH227">
        <f t="shared" si="47"/>
        <v>3</v>
      </c>
      <c r="AI227">
        <f t="shared" si="47"/>
        <v>1</v>
      </c>
      <c r="AJ227" s="125" t="s">
        <v>15</v>
      </c>
    </row>
    <row r="228" spans="2:36" customFormat="1">
      <c r="B228" s="125" t="s">
        <v>1373</v>
      </c>
      <c r="AJ228" s="125" t="s">
        <v>29</v>
      </c>
    </row>
    <row r="229" spans="2:36" customFormat="1" ht="13.5" thickBot="1">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125" t="s">
        <v>1500</v>
      </c>
    </row>
    <row r="230" spans="2:36" customFormat="1">
      <c r="B230" s="88"/>
      <c r="C230" s="90" t="s">
        <v>1428</v>
      </c>
      <c r="D230" s="75" t="s">
        <v>1170</v>
      </c>
      <c r="E230" s="82"/>
      <c r="F230" s="31"/>
      <c r="G230" s="33"/>
      <c r="H230" s="32"/>
      <c r="I230" s="84"/>
      <c r="J230" s="92">
        <f t="shared" ref="J230:J246" si="48">(K230*4 + SQRT(Q230) ) * P230 * 128</f>
        <v>4384.2498028824475</v>
      </c>
      <c r="K230" s="94">
        <v>6.3478260869565215</v>
      </c>
      <c r="L230" s="76">
        <v>1.7391304347826086</v>
      </c>
      <c r="M230" s="76">
        <v>1.9565217391304348</v>
      </c>
      <c r="N230" s="76">
        <v>1.2173913043478262</v>
      </c>
      <c r="O230" s="86">
        <v>1.4347826086956521</v>
      </c>
      <c r="P230" s="96">
        <f t="shared" ref="P230:P246" si="49">(SQRT(Q230/R230/K230))*2</f>
        <v>1.0743372105031432</v>
      </c>
      <c r="Q230" s="77">
        <f t="shared" ref="Q230:Q246" si="50">S230*16 + T230*12 + U230*16/2 + V230*16/3+  W230*16/4 + X230*16/5 + Y230*16/6 + Z230*16/7 + AA230*16/8 + AB230* 16/9 + AC230*16/10 + AD230*16/11 + AE230*16/12 + AF230*16/13 + AG230*16/14 + AH230*16/15 + AI230*16/16</f>
        <v>42.128316128316129</v>
      </c>
      <c r="R230" s="34">
        <f t="shared" ref="R230:R246" si="51">SUM(S230:AI230)</f>
        <v>23</v>
      </c>
      <c r="S230" s="175">
        <v>0</v>
      </c>
      <c r="T230" s="176">
        <v>0</v>
      </c>
      <c r="U230" s="176">
        <v>0</v>
      </c>
      <c r="V230" s="176">
        <v>0</v>
      </c>
      <c r="W230" s="176">
        <v>1</v>
      </c>
      <c r="X230" s="176">
        <v>1</v>
      </c>
      <c r="Y230" s="176">
        <v>1</v>
      </c>
      <c r="Z230" s="176">
        <v>2</v>
      </c>
      <c r="AA230" s="176">
        <v>3</v>
      </c>
      <c r="AB230" s="176">
        <v>2</v>
      </c>
      <c r="AC230" s="176">
        <v>3</v>
      </c>
      <c r="AD230" s="176">
        <v>4</v>
      </c>
      <c r="AE230" s="176">
        <v>3</v>
      </c>
      <c r="AF230" s="176">
        <v>1</v>
      </c>
      <c r="AG230" s="176">
        <v>2</v>
      </c>
      <c r="AH230" s="176">
        <v>0</v>
      </c>
      <c r="AI230" s="343">
        <v>0</v>
      </c>
      <c r="AJ230" s="325" t="s">
        <v>1499</v>
      </c>
    </row>
    <row r="231" spans="2:36" customFormat="1">
      <c r="B231" s="88"/>
      <c r="C231" s="90" t="s">
        <v>1418</v>
      </c>
      <c r="D231" s="75" t="s">
        <v>1168</v>
      </c>
      <c r="E231" s="82"/>
      <c r="F231" s="31"/>
      <c r="G231" s="33"/>
      <c r="H231" s="32"/>
      <c r="I231" s="84"/>
      <c r="J231" s="92">
        <f t="shared" si="48"/>
        <v>5154.2902965050998</v>
      </c>
      <c r="K231" s="94">
        <v>7.384615384615385</v>
      </c>
      <c r="L231" s="76">
        <v>2.1153846153846154</v>
      </c>
      <c r="M231" s="76">
        <v>2</v>
      </c>
      <c r="N231" s="76">
        <v>1.6538461538461537</v>
      </c>
      <c r="O231" s="86">
        <v>1.6153846153846154</v>
      </c>
      <c r="P231" s="96">
        <f t="shared" si="49"/>
        <v>1.0864043240315067</v>
      </c>
      <c r="Q231" s="77">
        <f t="shared" si="50"/>
        <v>56.653169053169044</v>
      </c>
      <c r="R231" s="34">
        <f t="shared" si="51"/>
        <v>26</v>
      </c>
      <c r="S231" s="175">
        <v>0</v>
      </c>
      <c r="T231" s="176">
        <v>0</v>
      </c>
      <c r="U231" s="176">
        <v>0</v>
      </c>
      <c r="V231" s="176">
        <v>1</v>
      </c>
      <c r="W231" s="176">
        <v>2</v>
      </c>
      <c r="X231" s="176">
        <v>2</v>
      </c>
      <c r="Y231" s="176">
        <v>2</v>
      </c>
      <c r="Z231" s="176">
        <v>2</v>
      </c>
      <c r="AA231" s="176">
        <v>3</v>
      </c>
      <c r="AB231" s="176">
        <v>4</v>
      </c>
      <c r="AC231" s="176">
        <v>3</v>
      </c>
      <c r="AD231" s="176">
        <v>2</v>
      </c>
      <c r="AE231" s="176">
        <v>2</v>
      </c>
      <c r="AF231" s="176">
        <v>2</v>
      </c>
      <c r="AG231" s="176">
        <v>0</v>
      </c>
      <c r="AH231" s="176">
        <v>1</v>
      </c>
      <c r="AI231" s="177">
        <v>0</v>
      </c>
      <c r="AJ231" s="325"/>
    </row>
    <row r="232" spans="2:36" customFormat="1">
      <c r="B232" s="88"/>
      <c r="C232" s="90" t="s">
        <v>1419</v>
      </c>
      <c r="D232" s="75" t="s">
        <v>1159</v>
      </c>
      <c r="E232" s="82"/>
      <c r="F232" s="31"/>
      <c r="G232" s="33"/>
      <c r="H232" s="32"/>
      <c r="I232" s="84"/>
      <c r="J232" s="92">
        <f t="shared" si="48"/>
        <v>4872.4556849223518</v>
      </c>
      <c r="K232" s="94">
        <v>6.7777777777777777</v>
      </c>
      <c r="L232" s="76">
        <v>1.7777777777777777</v>
      </c>
      <c r="M232" s="76">
        <v>1.8888888888888888</v>
      </c>
      <c r="N232" s="76">
        <v>1.5</v>
      </c>
      <c r="O232" s="86">
        <v>1.6111111111111112</v>
      </c>
      <c r="P232" s="96">
        <f t="shared" si="49"/>
        <v>1.072627775126566</v>
      </c>
      <c r="Q232" s="77">
        <f t="shared" si="50"/>
        <v>70.182350982350982</v>
      </c>
      <c r="R232" s="34">
        <f t="shared" si="51"/>
        <v>36</v>
      </c>
      <c r="S232" s="175">
        <v>0</v>
      </c>
      <c r="T232" s="176">
        <v>0</v>
      </c>
      <c r="U232" s="176">
        <v>0</v>
      </c>
      <c r="V232" s="176">
        <v>1</v>
      </c>
      <c r="W232" s="176">
        <v>1</v>
      </c>
      <c r="X232" s="176">
        <v>1</v>
      </c>
      <c r="Y232" s="176">
        <v>2</v>
      </c>
      <c r="Z232" s="176">
        <v>5</v>
      </c>
      <c r="AA232" s="176">
        <v>4</v>
      </c>
      <c r="AB232" s="176">
        <v>6</v>
      </c>
      <c r="AC232" s="176">
        <v>5</v>
      </c>
      <c r="AD232" s="176">
        <v>2</v>
      </c>
      <c r="AE232" s="176">
        <v>4</v>
      </c>
      <c r="AF232" s="176">
        <v>3</v>
      </c>
      <c r="AG232" s="176">
        <v>2</v>
      </c>
      <c r="AH232" s="176">
        <v>0</v>
      </c>
      <c r="AI232" s="177">
        <v>0</v>
      </c>
      <c r="AJ232" s="325"/>
    </row>
    <row r="233" spans="2:36" customFormat="1">
      <c r="B233" s="88"/>
      <c r="C233" s="90" t="s">
        <v>1420</v>
      </c>
      <c r="D233" s="75" t="s">
        <v>1164</v>
      </c>
      <c r="E233" s="82"/>
      <c r="F233" s="31"/>
      <c r="G233" s="33"/>
      <c r="H233" s="32"/>
      <c r="I233" s="84"/>
      <c r="J233" s="92">
        <f t="shared" si="48"/>
        <v>4939.4256516866908</v>
      </c>
      <c r="K233" s="94">
        <v>6.615384615384615</v>
      </c>
      <c r="L233" s="76">
        <v>1.8205128205128205</v>
      </c>
      <c r="M233" s="76">
        <v>1.8717948717948718</v>
      </c>
      <c r="N233" s="76">
        <v>1.4615384615384615</v>
      </c>
      <c r="O233" s="86">
        <v>1.4615384615384615</v>
      </c>
      <c r="P233" s="96">
        <f t="shared" si="49"/>
        <v>1.0946431458919696</v>
      </c>
      <c r="Q233" s="77">
        <f t="shared" si="50"/>
        <v>77.28671328671328</v>
      </c>
      <c r="R233" s="34">
        <f t="shared" si="51"/>
        <v>39</v>
      </c>
      <c r="S233" s="175">
        <v>0</v>
      </c>
      <c r="T233" s="176">
        <v>0</v>
      </c>
      <c r="U233" s="176">
        <v>0</v>
      </c>
      <c r="V233" s="176">
        <v>1</v>
      </c>
      <c r="W233" s="176">
        <v>2</v>
      </c>
      <c r="X233" s="176">
        <v>3</v>
      </c>
      <c r="Y233" s="176">
        <v>2</v>
      </c>
      <c r="Z233" s="176">
        <v>2</v>
      </c>
      <c r="AA233" s="176">
        <v>4</v>
      </c>
      <c r="AB233" s="176">
        <v>6</v>
      </c>
      <c r="AC233" s="176">
        <v>5</v>
      </c>
      <c r="AD233" s="176">
        <v>3</v>
      </c>
      <c r="AE233" s="176">
        <v>3</v>
      </c>
      <c r="AF233" s="176">
        <v>4</v>
      </c>
      <c r="AG233" s="176">
        <v>3</v>
      </c>
      <c r="AH233" s="176">
        <v>1</v>
      </c>
      <c r="AI233" s="177">
        <v>0</v>
      </c>
      <c r="AJ233" s="325"/>
    </row>
    <row r="234" spans="2:36" customFormat="1">
      <c r="B234" s="88"/>
      <c r="C234" s="90" t="s">
        <v>1421</v>
      </c>
      <c r="D234" s="75" t="s">
        <v>1165</v>
      </c>
      <c r="E234" s="82"/>
      <c r="F234" s="31"/>
      <c r="G234" s="33"/>
      <c r="H234" s="32"/>
      <c r="I234" s="84"/>
      <c r="J234" s="92">
        <f t="shared" si="48"/>
        <v>5396.9318174249966</v>
      </c>
      <c r="K234" s="94">
        <v>7.7837837837837842</v>
      </c>
      <c r="L234" s="76">
        <v>1.8648648648648649</v>
      </c>
      <c r="M234" s="76">
        <v>2.2972972972972974</v>
      </c>
      <c r="N234" s="76">
        <v>1.8918918918918919</v>
      </c>
      <c r="O234" s="86">
        <v>1.7297297297297298</v>
      </c>
      <c r="P234" s="96">
        <f t="shared" si="49"/>
        <v>1.0523811449150637</v>
      </c>
      <c r="Q234" s="77">
        <f t="shared" si="50"/>
        <v>79.740437340437325</v>
      </c>
      <c r="R234" s="34">
        <f t="shared" si="51"/>
        <v>37</v>
      </c>
      <c r="S234" s="175">
        <v>0</v>
      </c>
      <c r="T234" s="176">
        <v>0</v>
      </c>
      <c r="U234" s="176">
        <v>0</v>
      </c>
      <c r="V234" s="176">
        <v>1</v>
      </c>
      <c r="W234" s="176">
        <v>1</v>
      </c>
      <c r="X234" s="176">
        <v>2</v>
      </c>
      <c r="Y234" s="176">
        <v>5</v>
      </c>
      <c r="Z234" s="176">
        <v>6</v>
      </c>
      <c r="AA234" s="176">
        <v>6</v>
      </c>
      <c r="AB234" s="176">
        <v>5</v>
      </c>
      <c r="AC234" s="176">
        <v>5</v>
      </c>
      <c r="AD234" s="176">
        <v>3</v>
      </c>
      <c r="AE234" s="176">
        <v>1</v>
      </c>
      <c r="AF234" s="176">
        <v>1</v>
      </c>
      <c r="AG234" s="176">
        <v>1</v>
      </c>
      <c r="AH234" s="176">
        <v>0</v>
      </c>
      <c r="AI234" s="177">
        <v>0</v>
      </c>
      <c r="AJ234" s="325"/>
    </row>
    <row r="235" spans="2:36" customFormat="1">
      <c r="B235" s="88"/>
      <c r="C235" s="90" t="s">
        <v>1422</v>
      </c>
      <c r="D235" s="75" t="s">
        <v>1174</v>
      </c>
      <c r="E235" s="82"/>
      <c r="F235" s="31"/>
      <c r="G235" s="33"/>
      <c r="H235" s="32"/>
      <c r="I235" s="84"/>
      <c r="J235" s="92">
        <f t="shared" si="48"/>
        <v>5392.1340970257206</v>
      </c>
      <c r="K235" s="94">
        <v>7.4285714285714288</v>
      </c>
      <c r="L235" s="76">
        <v>2</v>
      </c>
      <c r="M235" s="76">
        <v>1.9761904761904763</v>
      </c>
      <c r="N235" s="76">
        <v>1.7857142857142858</v>
      </c>
      <c r="O235" s="86">
        <v>1.6666666666666667</v>
      </c>
      <c r="P235" s="96">
        <f t="shared" si="49"/>
        <v>1.0745274349477367</v>
      </c>
      <c r="Q235" s="77">
        <f t="shared" si="50"/>
        <v>90.059518259518271</v>
      </c>
      <c r="R235" s="34">
        <f t="shared" si="51"/>
        <v>42</v>
      </c>
      <c r="S235" s="175">
        <v>0</v>
      </c>
      <c r="T235" s="176">
        <v>0</v>
      </c>
      <c r="U235" s="176">
        <v>0</v>
      </c>
      <c r="V235" s="176">
        <v>1</v>
      </c>
      <c r="W235" s="176">
        <v>2</v>
      </c>
      <c r="X235" s="176">
        <v>3</v>
      </c>
      <c r="Y235" s="176">
        <v>5</v>
      </c>
      <c r="Z235" s="176">
        <v>6</v>
      </c>
      <c r="AA235" s="176">
        <v>7</v>
      </c>
      <c r="AB235" s="176">
        <v>5</v>
      </c>
      <c r="AC235" s="176">
        <v>3</v>
      </c>
      <c r="AD235" s="176">
        <v>2</v>
      </c>
      <c r="AE235" s="176">
        <v>2</v>
      </c>
      <c r="AF235" s="176">
        <v>2</v>
      </c>
      <c r="AG235" s="176">
        <v>2</v>
      </c>
      <c r="AH235" s="176">
        <v>1</v>
      </c>
      <c r="AI235" s="177">
        <v>1</v>
      </c>
      <c r="AJ235" s="325"/>
    </row>
    <row r="236" spans="2:36" customFormat="1">
      <c r="B236" s="88"/>
      <c r="C236" s="90" t="s">
        <v>1429</v>
      </c>
      <c r="D236" s="75"/>
      <c r="E236" s="82"/>
      <c r="F236" s="31"/>
      <c r="G236" s="33"/>
      <c r="H236" s="32"/>
      <c r="I236" s="84"/>
      <c r="J236" s="92" t="e">
        <f t="shared" si="48"/>
        <v>#DIV/0!</v>
      </c>
      <c r="K236" s="94" t="e">
        <v>#DIV/0!</v>
      </c>
      <c r="L236" s="76" t="e">
        <v>#DIV/0!</v>
      </c>
      <c r="M236" s="76" t="e">
        <v>#DIV/0!</v>
      </c>
      <c r="N236" s="76" t="e">
        <v>#DIV/0!</v>
      </c>
      <c r="O236" s="86" t="e">
        <v>#DIV/0!</v>
      </c>
      <c r="P236" s="96" t="e">
        <f t="shared" si="49"/>
        <v>#DIV/0!</v>
      </c>
      <c r="Q236" s="77">
        <f t="shared" si="50"/>
        <v>0</v>
      </c>
      <c r="R236" s="34">
        <f t="shared" si="51"/>
        <v>0</v>
      </c>
      <c r="S236" s="175">
        <v>0</v>
      </c>
      <c r="T236" s="176">
        <v>0</v>
      </c>
      <c r="U236" s="176">
        <v>0</v>
      </c>
      <c r="V236" s="176">
        <v>0</v>
      </c>
      <c r="W236" s="176">
        <v>0</v>
      </c>
      <c r="X236" s="176">
        <v>0</v>
      </c>
      <c r="Y236" s="176">
        <v>0</v>
      </c>
      <c r="Z236" s="176">
        <v>0</v>
      </c>
      <c r="AA236" s="176">
        <v>0</v>
      </c>
      <c r="AB236" s="176">
        <v>0</v>
      </c>
      <c r="AC236" s="176">
        <v>0</v>
      </c>
      <c r="AD236" s="176">
        <v>0</v>
      </c>
      <c r="AE236" s="176">
        <v>0</v>
      </c>
      <c r="AF236" s="176">
        <v>0</v>
      </c>
      <c r="AG236" s="176">
        <v>0</v>
      </c>
      <c r="AH236" s="176">
        <v>0</v>
      </c>
      <c r="AI236" s="177">
        <v>0</v>
      </c>
      <c r="AJ236" s="325"/>
    </row>
    <row r="237" spans="2:36" customFormat="1">
      <c r="B237" s="88"/>
      <c r="C237" s="90" t="s">
        <v>1430</v>
      </c>
      <c r="D237" s="75"/>
      <c r="E237" s="82"/>
      <c r="F237" s="31"/>
      <c r="G237" s="33"/>
      <c r="H237" s="32"/>
      <c r="I237" s="84"/>
      <c r="J237" s="92" t="e">
        <f t="shared" si="48"/>
        <v>#DIV/0!</v>
      </c>
      <c r="K237" s="94" t="e">
        <v>#DIV/0!</v>
      </c>
      <c r="L237" s="76" t="e">
        <v>#DIV/0!</v>
      </c>
      <c r="M237" s="76" t="e">
        <v>#DIV/0!</v>
      </c>
      <c r="N237" s="76" t="e">
        <v>#DIV/0!</v>
      </c>
      <c r="O237" s="86" t="e">
        <v>#DIV/0!</v>
      </c>
      <c r="P237" s="96" t="e">
        <f t="shared" si="49"/>
        <v>#DIV/0!</v>
      </c>
      <c r="Q237" s="77">
        <f t="shared" si="50"/>
        <v>0</v>
      </c>
      <c r="R237" s="34">
        <f t="shared" si="51"/>
        <v>0</v>
      </c>
      <c r="S237" s="175">
        <v>0</v>
      </c>
      <c r="T237" s="176">
        <v>0</v>
      </c>
      <c r="U237" s="176">
        <v>0</v>
      </c>
      <c r="V237" s="176">
        <v>0</v>
      </c>
      <c r="W237" s="176">
        <v>0</v>
      </c>
      <c r="X237" s="176">
        <v>0</v>
      </c>
      <c r="Y237" s="176">
        <v>0</v>
      </c>
      <c r="Z237" s="176">
        <v>0</v>
      </c>
      <c r="AA237" s="176">
        <v>0</v>
      </c>
      <c r="AB237" s="176">
        <v>0</v>
      </c>
      <c r="AC237" s="176">
        <v>0</v>
      </c>
      <c r="AD237" s="176">
        <v>0</v>
      </c>
      <c r="AE237" s="176">
        <v>0</v>
      </c>
      <c r="AF237" s="176">
        <v>0</v>
      </c>
      <c r="AG237" s="176">
        <v>0</v>
      </c>
      <c r="AH237" s="176">
        <v>0</v>
      </c>
      <c r="AI237" s="177">
        <v>0</v>
      </c>
      <c r="AJ237" s="325"/>
    </row>
    <row r="238" spans="2:36" customFormat="1">
      <c r="B238" s="88"/>
      <c r="C238" s="90" t="s">
        <v>1431</v>
      </c>
      <c r="D238" s="75"/>
      <c r="E238" s="82"/>
      <c r="F238" s="31"/>
      <c r="G238" s="33"/>
      <c r="H238" s="32"/>
      <c r="I238" s="84"/>
      <c r="J238" s="92" t="e">
        <f t="shared" si="48"/>
        <v>#DIV/0!</v>
      </c>
      <c r="K238" s="94" t="e">
        <v>#DIV/0!</v>
      </c>
      <c r="L238" s="76" t="e">
        <v>#DIV/0!</v>
      </c>
      <c r="M238" s="76" t="e">
        <v>#DIV/0!</v>
      </c>
      <c r="N238" s="76" t="e">
        <v>#DIV/0!</v>
      </c>
      <c r="O238" s="86" t="e">
        <v>#DIV/0!</v>
      </c>
      <c r="P238" s="96" t="e">
        <f t="shared" si="49"/>
        <v>#DIV/0!</v>
      </c>
      <c r="Q238" s="77">
        <f t="shared" si="50"/>
        <v>0</v>
      </c>
      <c r="R238" s="34">
        <f t="shared" si="51"/>
        <v>0</v>
      </c>
      <c r="S238" s="175">
        <v>0</v>
      </c>
      <c r="T238" s="176">
        <v>0</v>
      </c>
      <c r="U238" s="176">
        <v>0</v>
      </c>
      <c r="V238" s="176">
        <v>0</v>
      </c>
      <c r="W238" s="176">
        <v>0</v>
      </c>
      <c r="X238" s="176">
        <v>0</v>
      </c>
      <c r="Y238" s="176">
        <v>0</v>
      </c>
      <c r="Z238" s="176">
        <v>0</v>
      </c>
      <c r="AA238" s="176">
        <v>0</v>
      </c>
      <c r="AB238" s="176">
        <v>0</v>
      </c>
      <c r="AC238" s="176">
        <v>0</v>
      </c>
      <c r="AD238" s="176">
        <v>0</v>
      </c>
      <c r="AE238" s="176">
        <v>0</v>
      </c>
      <c r="AF238" s="176">
        <v>0</v>
      </c>
      <c r="AG238" s="176">
        <v>0</v>
      </c>
      <c r="AH238" s="176">
        <v>0</v>
      </c>
      <c r="AI238" s="177">
        <v>0</v>
      </c>
      <c r="AJ238" s="325"/>
    </row>
    <row r="239" spans="2:36" customFormat="1">
      <c r="B239" s="87"/>
      <c r="C239" s="89" t="s">
        <v>1423</v>
      </c>
      <c r="D239" s="78" t="s">
        <v>1173</v>
      </c>
      <c r="E239" s="81"/>
      <c r="F239" s="52"/>
      <c r="G239" s="54"/>
      <c r="H239" s="53"/>
      <c r="I239" s="83"/>
      <c r="J239" s="91">
        <f t="shared" si="48"/>
        <v>5657.4959606976827</v>
      </c>
      <c r="K239" s="93">
        <v>8.7058823529411757</v>
      </c>
      <c r="L239" s="79">
        <v>2.3529411764705883</v>
      </c>
      <c r="M239" s="79">
        <v>2.4705882352941178</v>
      </c>
      <c r="N239" s="79">
        <v>1.8235294117647058</v>
      </c>
      <c r="O239" s="85">
        <v>2.0588235294117645</v>
      </c>
      <c r="P239" s="95">
        <f t="shared" si="49"/>
        <v>1.0694534789932397</v>
      </c>
      <c r="Q239" s="80">
        <f t="shared" si="50"/>
        <v>42.318037518037514</v>
      </c>
      <c r="R239" s="55">
        <f t="shared" si="51"/>
        <v>17</v>
      </c>
      <c r="S239" s="173">
        <v>0</v>
      </c>
      <c r="T239" s="174">
        <v>0</v>
      </c>
      <c r="U239" s="174">
        <v>0</v>
      </c>
      <c r="V239" s="174">
        <v>1</v>
      </c>
      <c r="W239" s="174">
        <v>1</v>
      </c>
      <c r="X239" s="174">
        <v>3</v>
      </c>
      <c r="Y239" s="174">
        <v>2</v>
      </c>
      <c r="Z239" s="174">
        <v>1</v>
      </c>
      <c r="AA239" s="174">
        <v>2</v>
      </c>
      <c r="AB239" s="174">
        <v>4</v>
      </c>
      <c r="AC239" s="174">
        <v>2</v>
      </c>
      <c r="AD239" s="174">
        <v>1</v>
      </c>
      <c r="AE239" s="174">
        <v>0</v>
      </c>
      <c r="AF239" s="174">
        <v>0</v>
      </c>
      <c r="AG239" s="174">
        <v>0</v>
      </c>
      <c r="AH239" s="174">
        <v>0</v>
      </c>
      <c r="AI239" s="272">
        <v>0</v>
      </c>
      <c r="AJ239" s="325" t="s">
        <v>1499</v>
      </c>
    </row>
    <row r="240" spans="2:36" customFormat="1">
      <c r="B240" s="88"/>
      <c r="C240" s="90" t="s">
        <v>1424</v>
      </c>
      <c r="D240" s="75" t="s">
        <v>1166</v>
      </c>
      <c r="E240" s="82"/>
      <c r="F240" s="31"/>
      <c r="G240" s="33"/>
      <c r="H240" s="32"/>
      <c r="I240" s="84"/>
      <c r="J240" s="92">
        <f t="shared" si="48"/>
        <v>5976.8805246272605</v>
      </c>
      <c r="K240" s="94">
        <v>8.7777777777777786</v>
      </c>
      <c r="L240" s="76">
        <v>2.2222222222222223</v>
      </c>
      <c r="M240" s="76">
        <v>2.3888888888888888</v>
      </c>
      <c r="N240" s="76">
        <v>1.7777777777777777</v>
      </c>
      <c r="O240" s="86">
        <v>2.3888888888888888</v>
      </c>
      <c r="P240" s="96">
        <f t="shared" si="49"/>
        <v>1.1095396996062807</v>
      </c>
      <c r="Q240" s="77">
        <f t="shared" si="50"/>
        <v>48.627594627594632</v>
      </c>
      <c r="R240" s="34">
        <f t="shared" si="51"/>
        <v>18</v>
      </c>
      <c r="S240" s="175">
        <v>0</v>
      </c>
      <c r="T240" s="176">
        <v>0</v>
      </c>
      <c r="U240" s="176">
        <v>1</v>
      </c>
      <c r="V240" s="176">
        <v>0</v>
      </c>
      <c r="W240" s="176">
        <v>2</v>
      </c>
      <c r="X240" s="176">
        <v>2</v>
      </c>
      <c r="Y240" s="176">
        <v>2</v>
      </c>
      <c r="Z240" s="176">
        <v>4</v>
      </c>
      <c r="AA240" s="176">
        <v>3</v>
      </c>
      <c r="AB240" s="176">
        <v>1</v>
      </c>
      <c r="AC240" s="176">
        <v>1</v>
      </c>
      <c r="AD240" s="176">
        <v>0</v>
      </c>
      <c r="AE240" s="176">
        <v>0</v>
      </c>
      <c r="AF240" s="176">
        <v>1</v>
      </c>
      <c r="AG240" s="176">
        <v>1</v>
      </c>
      <c r="AH240" s="176">
        <v>0</v>
      </c>
      <c r="AI240" s="177">
        <v>0</v>
      </c>
      <c r="AJ240" s="325"/>
    </row>
    <row r="241" spans="2:36" customFormat="1">
      <c r="B241" s="88"/>
      <c r="C241" s="90" t="s">
        <v>1425</v>
      </c>
      <c r="D241" s="75" t="s">
        <v>1169</v>
      </c>
      <c r="E241" s="82"/>
      <c r="F241" s="31"/>
      <c r="G241" s="33"/>
      <c r="H241" s="32"/>
      <c r="I241" s="84"/>
      <c r="J241" s="92">
        <f t="shared" si="48"/>
        <v>5673.0339413764596</v>
      </c>
      <c r="K241" s="94">
        <v>8.0625</v>
      </c>
      <c r="L241" s="76">
        <v>1.8125</v>
      </c>
      <c r="M241" s="76">
        <v>2.1875</v>
      </c>
      <c r="N241" s="76">
        <v>1.9375</v>
      </c>
      <c r="O241" s="86">
        <v>2.125</v>
      </c>
      <c r="P241" s="96">
        <f t="shared" si="49"/>
        <v>1.1438759107306062</v>
      </c>
      <c r="Q241" s="77">
        <f t="shared" si="50"/>
        <v>42.197580197580209</v>
      </c>
      <c r="R241" s="34">
        <f t="shared" si="51"/>
        <v>16</v>
      </c>
      <c r="S241" s="175">
        <v>0</v>
      </c>
      <c r="T241" s="176">
        <v>0</v>
      </c>
      <c r="U241" s="176">
        <v>1</v>
      </c>
      <c r="V241" s="176">
        <v>1</v>
      </c>
      <c r="W241" s="176">
        <v>1</v>
      </c>
      <c r="X241" s="176">
        <v>0</v>
      </c>
      <c r="Y241" s="176">
        <v>3</v>
      </c>
      <c r="Z241" s="176">
        <v>2</v>
      </c>
      <c r="AA241" s="176">
        <v>1</v>
      </c>
      <c r="AB241" s="176">
        <v>2</v>
      </c>
      <c r="AC241" s="176">
        <v>0</v>
      </c>
      <c r="AD241" s="176">
        <v>3</v>
      </c>
      <c r="AE241" s="176">
        <v>0</v>
      </c>
      <c r="AF241" s="176">
        <v>1</v>
      </c>
      <c r="AG241" s="176">
        <v>1</v>
      </c>
      <c r="AH241" s="176">
        <v>0</v>
      </c>
      <c r="AI241" s="177">
        <v>0</v>
      </c>
      <c r="AJ241" s="325"/>
    </row>
    <row r="242" spans="2:36" customFormat="1">
      <c r="B242" s="88"/>
      <c r="C242" s="90" t="s">
        <v>1426</v>
      </c>
      <c r="D242" s="75" t="s">
        <v>1171</v>
      </c>
      <c r="E242" s="82"/>
      <c r="F242" s="31"/>
      <c r="G242" s="33"/>
      <c r="H242" s="32"/>
      <c r="I242" s="84"/>
      <c r="J242" s="92">
        <f t="shared" si="48"/>
        <v>5225.3651159609853</v>
      </c>
      <c r="K242" s="94">
        <v>8.0666666666666664</v>
      </c>
      <c r="L242" s="76">
        <v>2</v>
      </c>
      <c r="M242" s="76">
        <v>2.2000000000000002</v>
      </c>
      <c r="N242" s="76">
        <v>1.8</v>
      </c>
      <c r="O242" s="86">
        <v>2.0666666666666669</v>
      </c>
      <c r="P242" s="96">
        <f t="shared" si="49"/>
        <v>1.0700200204278414</v>
      </c>
      <c r="Q242" s="77">
        <f t="shared" si="50"/>
        <v>34.634521034521043</v>
      </c>
      <c r="R242" s="34">
        <f t="shared" si="51"/>
        <v>15</v>
      </c>
      <c r="S242" s="175">
        <v>0</v>
      </c>
      <c r="T242" s="176">
        <v>0</v>
      </c>
      <c r="U242" s="176">
        <v>0</v>
      </c>
      <c r="V242" s="176">
        <v>0</v>
      </c>
      <c r="W242" s="176">
        <v>2</v>
      </c>
      <c r="X242" s="176">
        <v>2</v>
      </c>
      <c r="Y242" s="176">
        <v>1</v>
      </c>
      <c r="Z242" s="176">
        <v>2</v>
      </c>
      <c r="AA242" s="176">
        <v>2</v>
      </c>
      <c r="AB242" s="176">
        <v>1</v>
      </c>
      <c r="AC242" s="176">
        <v>2</v>
      </c>
      <c r="AD242" s="176">
        <v>1</v>
      </c>
      <c r="AE242" s="176">
        <v>1</v>
      </c>
      <c r="AF242" s="176">
        <v>1</v>
      </c>
      <c r="AG242" s="176">
        <v>0</v>
      </c>
      <c r="AH242" s="176">
        <v>0</v>
      </c>
      <c r="AI242" s="177">
        <v>0</v>
      </c>
      <c r="AJ242" s="325"/>
    </row>
    <row r="243" spans="2:36" customFormat="1">
      <c r="B243" s="88"/>
      <c r="C243" s="90" t="s">
        <v>1427</v>
      </c>
      <c r="D243" s="75" t="s">
        <v>1163</v>
      </c>
      <c r="E243" s="82"/>
      <c r="F243" s="31"/>
      <c r="G243" s="33"/>
      <c r="H243" s="32"/>
      <c r="I243" s="84"/>
      <c r="J243" s="92">
        <f t="shared" si="48"/>
        <v>5270.52533650036</v>
      </c>
      <c r="K243" s="94">
        <v>8</v>
      </c>
      <c r="L243" s="76">
        <v>1.8235294117647058</v>
      </c>
      <c r="M243" s="76">
        <v>2.2352941176470589</v>
      </c>
      <c r="N243" s="76">
        <v>2.1764705882352939</v>
      </c>
      <c r="O243" s="86">
        <v>1.7647058823529411</v>
      </c>
      <c r="P243" s="96">
        <f t="shared" si="49"/>
        <v>1.0758438295938868</v>
      </c>
      <c r="Q243" s="77">
        <f t="shared" si="50"/>
        <v>39.352958152958159</v>
      </c>
      <c r="R243" s="34">
        <f t="shared" si="51"/>
        <v>17</v>
      </c>
      <c r="S243" s="175">
        <v>0</v>
      </c>
      <c r="T243" s="176">
        <v>0</v>
      </c>
      <c r="U243" s="176">
        <v>0</v>
      </c>
      <c r="V243" s="176">
        <v>1</v>
      </c>
      <c r="W243" s="176">
        <v>0</v>
      </c>
      <c r="X243" s="176">
        <v>2</v>
      </c>
      <c r="Y243" s="176">
        <v>5</v>
      </c>
      <c r="Z243" s="176">
        <v>0</v>
      </c>
      <c r="AA243" s="176">
        <v>1</v>
      </c>
      <c r="AB243" s="176">
        <v>2</v>
      </c>
      <c r="AC243" s="176">
        <v>3</v>
      </c>
      <c r="AD243" s="176">
        <v>1</v>
      </c>
      <c r="AE243" s="176">
        <v>1</v>
      </c>
      <c r="AF243" s="176">
        <v>0</v>
      </c>
      <c r="AG243" s="176">
        <v>1</v>
      </c>
      <c r="AH243" s="176">
        <v>0</v>
      </c>
      <c r="AI243" s="177">
        <v>0</v>
      </c>
      <c r="AJ243" s="325"/>
    </row>
    <row r="244" spans="2:36" customFormat="1">
      <c r="B244" s="88"/>
      <c r="C244" s="90" t="s">
        <v>1432</v>
      </c>
      <c r="D244" s="75"/>
      <c r="E244" s="82"/>
      <c r="F244" s="31"/>
      <c r="G244" s="33"/>
      <c r="H244" s="32"/>
      <c r="I244" s="84"/>
      <c r="J244" s="92" t="e">
        <f t="shared" si="48"/>
        <v>#DIV/0!</v>
      </c>
      <c r="K244" s="94" t="e">
        <v>#DIV/0!</v>
      </c>
      <c r="L244" s="76" t="e">
        <v>#DIV/0!</v>
      </c>
      <c r="M244" s="76" t="e">
        <v>#DIV/0!</v>
      </c>
      <c r="N244" s="76" t="e">
        <v>#DIV/0!</v>
      </c>
      <c r="O244" s="86" t="e">
        <v>#DIV/0!</v>
      </c>
      <c r="P244" s="96" t="e">
        <f t="shared" si="49"/>
        <v>#DIV/0!</v>
      </c>
      <c r="Q244" s="77">
        <f t="shared" si="50"/>
        <v>0</v>
      </c>
      <c r="R244" s="34">
        <f t="shared" si="51"/>
        <v>0</v>
      </c>
      <c r="S244" s="175">
        <v>0</v>
      </c>
      <c r="T244" s="176">
        <v>0</v>
      </c>
      <c r="U244" s="176">
        <v>0</v>
      </c>
      <c r="V244" s="176">
        <v>0</v>
      </c>
      <c r="W244" s="176">
        <v>0</v>
      </c>
      <c r="X244" s="176">
        <v>0</v>
      </c>
      <c r="Y244" s="176">
        <v>0</v>
      </c>
      <c r="Z244" s="176">
        <v>0</v>
      </c>
      <c r="AA244" s="176">
        <v>0</v>
      </c>
      <c r="AB244" s="176">
        <v>0</v>
      </c>
      <c r="AC244" s="176">
        <v>0</v>
      </c>
      <c r="AD244" s="176">
        <v>0</v>
      </c>
      <c r="AE244" s="176">
        <v>0</v>
      </c>
      <c r="AF244" s="176">
        <v>0</v>
      </c>
      <c r="AG244" s="176">
        <v>0</v>
      </c>
      <c r="AH244" s="176">
        <v>0</v>
      </c>
      <c r="AI244" s="177">
        <v>0</v>
      </c>
      <c r="AJ244" s="325"/>
    </row>
    <row r="245" spans="2:36" customFormat="1">
      <c r="B245" s="88"/>
      <c r="C245" s="90" t="s">
        <v>1433</v>
      </c>
      <c r="D245" s="75"/>
      <c r="E245" s="82"/>
      <c r="F245" s="31"/>
      <c r="G245" s="33"/>
      <c r="H245" s="32"/>
      <c r="I245" s="84"/>
      <c r="J245" s="92" t="e">
        <f t="shared" si="48"/>
        <v>#DIV/0!</v>
      </c>
      <c r="K245" s="94" t="e">
        <v>#DIV/0!</v>
      </c>
      <c r="L245" s="76" t="e">
        <v>#DIV/0!</v>
      </c>
      <c r="M245" s="76" t="e">
        <v>#DIV/0!</v>
      </c>
      <c r="N245" s="76" t="e">
        <v>#DIV/0!</v>
      </c>
      <c r="O245" s="86" t="e">
        <v>#DIV/0!</v>
      </c>
      <c r="P245" s="96" t="e">
        <f t="shared" si="49"/>
        <v>#DIV/0!</v>
      </c>
      <c r="Q245" s="77">
        <f t="shared" si="50"/>
        <v>0</v>
      </c>
      <c r="R245" s="34">
        <f t="shared" si="51"/>
        <v>0</v>
      </c>
      <c r="S245" s="175">
        <v>0</v>
      </c>
      <c r="T245" s="176">
        <v>0</v>
      </c>
      <c r="U245" s="176">
        <v>0</v>
      </c>
      <c r="V245" s="176">
        <v>0</v>
      </c>
      <c r="W245" s="176">
        <v>0</v>
      </c>
      <c r="X245" s="176">
        <v>0</v>
      </c>
      <c r="Y245" s="176">
        <v>0</v>
      </c>
      <c r="Z245" s="176">
        <v>0</v>
      </c>
      <c r="AA245" s="176">
        <v>0</v>
      </c>
      <c r="AB245" s="176">
        <v>0</v>
      </c>
      <c r="AC245" s="176">
        <v>0</v>
      </c>
      <c r="AD245" s="176">
        <v>0</v>
      </c>
      <c r="AE245" s="176">
        <v>0</v>
      </c>
      <c r="AF245" s="176">
        <v>0</v>
      </c>
      <c r="AG245" s="176">
        <v>0</v>
      </c>
      <c r="AH245" s="176">
        <v>0</v>
      </c>
      <c r="AI245" s="177">
        <v>0</v>
      </c>
      <c r="AJ245" s="325"/>
    </row>
    <row r="246" spans="2:36" customFormat="1" ht="13.5" thickBot="1">
      <c r="B246" s="88"/>
      <c r="C246" s="90" t="s">
        <v>1434</v>
      </c>
      <c r="D246" s="75"/>
      <c r="E246" s="82"/>
      <c r="F246" s="31"/>
      <c r="G246" s="33"/>
      <c r="H246" s="32"/>
      <c r="I246" s="84"/>
      <c r="J246" s="92" t="e">
        <f t="shared" si="48"/>
        <v>#DIV/0!</v>
      </c>
      <c r="K246" s="94" t="e">
        <v>#DIV/0!</v>
      </c>
      <c r="L246" s="76" t="e">
        <v>#DIV/0!</v>
      </c>
      <c r="M246" s="76" t="e">
        <v>#DIV/0!</v>
      </c>
      <c r="N246" s="76" t="e">
        <v>#DIV/0!</v>
      </c>
      <c r="O246" s="86" t="e">
        <v>#DIV/0!</v>
      </c>
      <c r="P246" s="96" t="e">
        <f t="shared" si="49"/>
        <v>#DIV/0!</v>
      </c>
      <c r="Q246" s="77">
        <f t="shared" si="50"/>
        <v>0</v>
      </c>
      <c r="R246" s="34">
        <f t="shared" si="51"/>
        <v>0</v>
      </c>
      <c r="S246" s="175">
        <v>0</v>
      </c>
      <c r="T246" s="176">
        <v>0</v>
      </c>
      <c r="U246" s="176">
        <v>0</v>
      </c>
      <c r="V246" s="176">
        <v>0</v>
      </c>
      <c r="W246" s="176">
        <v>0</v>
      </c>
      <c r="X246" s="176">
        <v>0</v>
      </c>
      <c r="Y246" s="176">
        <v>0</v>
      </c>
      <c r="Z246" s="176">
        <v>0</v>
      </c>
      <c r="AA246" s="176">
        <v>0</v>
      </c>
      <c r="AB246" s="176">
        <v>0</v>
      </c>
      <c r="AC246" s="176">
        <v>0</v>
      </c>
      <c r="AD246" s="176">
        <v>0</v>
      </c>
      <c r="AE246" s="176">
        <v>0</v>
      </c>
      <c r="AF246" s="176">
        <v>0</v>
      </c>
      <c r="AG246" s="176">
        <v>0</v>
      </c>
      <c r="AH246" s="176">
        <v>0</v>
      </c>
      <c r="AI246" s="177">
        <v>0</v>
      </c>
      <c r="AJ246" s="325"/>
    </row>
    <row r="247" spans="2:36" customFormat="1">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25" t="s">
        <v>1501</v>
      </c>
    </row>
    <row r="248" spans="2:36" customFormat="1" ht="26.25">
      <c r="B248" s="72" t="s">
        <v>1374</v>
      </c>
      <c r="AJ248" s="125" t="s">
        <v>15</v>
      </c>
    </row>
    <row r="249" spans="2:36" customFormat="1" ht="13.5" thickBot="1">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125" t="s">
        <v>1500</v>
      </c>
    </row>
    <row r="250" spans="2:36" customFormat="1">
      <c r="B250" s="88"/>
      <c r="C250" s="90" t="s">
        <v>1375</v>
      </c>
      <c r="D250" s="75"/>
      <c r="E250" s="82"/>
      <c r="F250" s="31"/>
      <c r="G250" s="33"/>
      <c r="H250" s="32"/>
      <c r="I250" s="84"/>
      <c r="J250" s="92">
        <f t="shared" ref="J250:J264" si="52">(K250*4 + SQRT(Q250) ) * P250 * 128</f>
        <v>13498.524061354014</v>
      </c>
      <c r="K250" s="94">
        <v>14</v>
      </c>
      <c r="L250" s="76"/>
      <c r="M250" s="76"/>
      <c r="N250" s="76"/>
      <c r="O250" s="86"/>
      <c r="P250" s="96">
        <f t="shared" ref="P250:P264" si="53">(SQRT(Q250/R250/K250))*2</f>
        <v>1.6094956323259131</v>
      </c>
      <c r="Q250" s="77">
        <f t="shared" ref="Q250:Q264" si="54">S250*16 + T250*12 + U250*16/2 + V250*16/3+  W250*16/4 + X250*16/5 + Y250*16/6 + Z250*16/7 + AA250*16/8 + AB250* 16/9 + AC250*16/10 + AD250*16/11 + AE250*16/12 + AF250*16/13 + AG250*16/14 + AH250*16/15 + AI250*16/16</f>
        <v>90.666666666666671</v>
      </c>
      <c r="R250" s="34">
        <f t="shared" ref="R250:R264" si="55">SUM(S250:AI250)</f>
        <v>10</v>
      </c>
      <c r="S250" s="175">
        <v>2</v>
      </c>
      <c r="T250" s="176">
        <v>2</v>
      </c>
      <c r="U250" s="176">
        <v>2</v>
      </c>
      <c r="V250" s="176">
        <v>2</v>
      </c>
      <c r="W250" s="176">
        <v>2</v>
      </c>
      <c r="X250" s="176"/>
      <c r="Y250" s="176"/>
      <c r="Z250" s="176"/>
      <c r="AA250" s="176"/>
      <c r="AB250" s="176"/>
      <c r="AC250" s="176"/>
      <c r="AD250" s="176"/>
      <c r="AE250" s="176"/>
      <c r="AF250" s="176"/>
      <c r="AG250" s="176"/>
      <c r="AH250" s="176"/>
      <c r="AI250" s="177"/>
      <c r="AJ250" s="325"/>
    </row>
    <row r="251" spans="2:36" customFormat="1">
      <c r="B251" s="88"/>
      <c r="C251" s="90" t="s">
        <v>1375</v>
      </c>
      <c r="D251" s="75"/>
      <c r="E251" s="82"/>
      <c r="F251" s="31"/>
      <c r="G251" s="33"/>
      <c r="H251" s="32"/>
      <c r="I251" s="84"/>
      <c r="J251" s="92">
        <f t="shared" si="52"/>
        <v>13154.620053999606</v>
      </c>
      <c r="K251" s="94">
        <v>14</v>
      </c>
      <c r="L251" s="76"/>
      <c r="M251" s="76"/>
      <c r="N251" s="76"/>
      <c r="O251" s="86"/>
      <c r="P251" s="96">
        <f t="shared" si="53"/>
        <v>1.5735915849388864</v>
      </c>
      <c r="Q251" s="77">
        <f t="shared" si="54"/>
        <v>86.666666666666671</v>
      </c>
      <c r="R251" s="34">
        <f t="shared" si="55"/>
        <v>10</v>
      </c>
      <c r="S251" s="175">
        <v>1</v>
      </c>
      <c r="T251" s="176">
        <v>2</v>
      </c>
      <c r="U251" s="176">
        <v>4</v>
      </c>
      <c r="V251" s="176">
        <v>2</v>
      </c>
      <c r="W251" s="176">
        <v>1</v>
      </c>
      <c r="X251" s="176"/>
      <c r="Y251" s="176"/>
      <c r="Z251" s="176"/>
      <c r="AA251" s="176"/>
      <c r="AB251" s="176"/>
      <c r="AC251" s="176"/>
      <c r="AD251" s="176"/>
      <c r="AE251" s="176"/>
      <c r="AF251" s="176"/>
      <c r="AG251" s="176"/>
      <c r="AH251" s="176"/>
      <c r="AI251" s="177"/>
      <c r="AJ251" s="325"/>
    </row>
    <row r="252" spans="2:36" customFormat="1">
      <c r="B252" s="88"/>
      <c r="C252" s="90" t="s">
        <v>1505</v>
      </c>
      <c r="D252" s="75"/>
      <c r="E252" s="82"/>
      <c r="F252" s="31"/>
      <c r="G252" s="33"/>
      <c r="H252" s="32"/>
      <c r="I252" s="84"/>
      <c r="J252" s="92">
        <f t="shared" si="52"/>
        <v>7204.7640989234224</v>
      </c>
      <c r="K252" s="94">
        <v>11</v>
      </c>
      <c r="L252" s="76"/>
      <c r="M252" s="76"/>
      <c r="N252" s="76"/>
      <c r="O252" s="86"/>
      <c r="P252" s="96">
        <f t="shared" si="53"/>
        <v>1.1276915853584755</v>
      </c>
      <c r="Q252" s="77">
        <f t="shared" si="54"/>
        <v>34.971428571428568</v>
      </c>
      <c r="R252" s="34">
        <f t="shared" si="55"/>
        <v>10</v>
      </c>
      <c r="S252" s="175"/>
      <c r="T252" s="176"/>
      <c r="U252" s="176"/>
      <c r="V252" s="176">
        <v>2</v>
      </c>
      <c r="W252" s="176">
        <v>2</v>
      </c>
      <c r="X252" s="176">
        <v>2</v>
      </c>
      <c r="Y252" s="176">
        <v>2</v>
      </c>
      <c r="Z252" s="176">
        <v>2</v>
      </c>
      <c r="AA252" s="176"/>
      <c r="AB252" s="176"/>
      <c r="AC252" s="176"/>
      <c r="AD252" s="176"/>
      <c r="AE252" s="176"/>
      <c r="AF252" s="176"/>
      <c r="AG252" s="176"/>
      <c r="AH252" s="176"/>
      <c r="AI252" s="177"/>
      <c r="AJ252" s="325"/>
    </row>
    <row r="253" spans="2:36" customFormat="1">
      <c r="B253" s="88"/>
      <c r="C253" s="90" t="s">
        <v>1505</v>
      </c>
      <c r="D253" s="75"/>
      <c r="E253" s="82"/>
      <c r="F253" s="31"/>
      <c r="G253" s="33"/>
      <c r="H253" s="32"/>
      <c r="I253" s="84"/>
      <c r="J253" s="92">
        <f t="shared" si="52"/>
        <v>7063.3313635727709</v>
      </c>
      <c r="K253" s="94">
        <v>11</v>
      </c>
      <c r="L253" s="76"/>
      <c r="M253" s="76"/>
      <c r="N253" s="76"/>
      <c r="O253" s="86"/>
      <c r="P253" s="96">
        <f t="shared" si="53"/>
        <v>1.1078624947886391</v>
      </c>
      <c r="Q253" s="77">
        <f t="shared" si="54"/>
        <v>33.752380952380953</v>
      </c>
      <c r="R253" s="34">
        <f t="shared" si="55"/>
        <v>10</v>
      </c>
      <c r="S253" s="175"/>
      <c r="T253" s="176"/>
      <c r="U253" s="176"/>
      <c r="V253" s="176">
        <v>1</v>
      </c>
      <c r="W253" s="176">
        <v>2</v>
      </c>
      <c r="X253" s="176">
        <v>4</v>
      </c>
      <c r="Y253" s="176">
        <v>2</v>
      </c>
      <c r="Z253" s="176">
        <v>1</v>
      </c>
      <c r="AA253" s="176"/>
      <c r="AB253" s="176"/>
      <c r="AC253" s="176"/>
      <c r="AD253" s="176"/>
      <c r="AE253" s="176"/>
      <c r="AF253" s="176"/>
      <c r="AG253" s="176"/>
      <c r="AH253" s="176"/>
      <c r="AI253" s="177"/>
      <c r="AJ253" s="325"/>
    </row>
    <row r="254" spans="2:36" customFormat="1">
      <c r="B254" s="88"/>
      <c r="C254" s="90" t="s">
        <v>1376</v>
      </c>
      <c r="D254" s="75"/>
      <c r="E254" s="82"/>
      <c r="F254" s="31"/>
      <c r="G254" s="33"/>
      <c r="H254" s="32"/>
      <c r="I254" s="84"/>
      <c r="J254" s="92">
        <f t="shared" si="52"/>
        <v>4754.4002215136852</v>
      </c>
      <c r="K254" s="94">
        <v>8</v>
      </c>
      <c r="L254" s="76"/>
      <c r="M254" s="76"/>
      <c r="N254" s="76"/>
      <c r="O254" s="86"/>
      <c r="P254" s="96">
        <f t="shared" si="53"/>
        <v>1.0163738844617531</v>
      </c>
      <c r="Q254" s="77">
        <f t="shared" si="54"/>
        <v>20.660317460317462</v>
      </c>
      <c r="R254" s="34">
        <f t="shared" si="55"/>
        <v>10</v>
      </c>
      <c r="S254" s="175"/>
      <c r="T254" s="176"/>
      <c r="U254" s="176"/>
      <c r="V254" s="176"/>
      <c r="W254" s="176"/>
      <c r="X254" s="176"/>
      <c r="Y254" s="176">
        <v>2</v>
      </c>
      <c r="Z254" s="176">
        <v>2</v>
      </c>
      <c r="AA254" s="176">
        <v>2</v>
      </c>
      <c r="AB254" s="176">
        <v>2</v>
      </c>
      <c r="AC254" s="176">
        <v>2</v>
      </c>
      <c r="AD254" s="176"/>
      <c r="AE254" s="176"/>
      <c r="AF254" s="176"/>
      <c r="AG254" s="176"/>
      <c r="AH254" s="176"/>
      <c r="AI254" s="177"/>
      <c r="AJ254" s="325"/>
    </row>
    <row r="255" spans="2:36" customFormat="1">
      <c r="B255" s="88"/>
      <c r="C255" s="90" t="s">
        <v>1376</v>
      </c>
      <c r="D255" s="75"/>
      <c r="E255" s="82"/>
      <c r="F255" s="31"/>
      <c r="G255" s="33"/>
      <c r="H255" s="32"/>
      <c r="I255" s="84"/>
      <c r="J255" s="92">
        <f t="shared" si="52"/>
        <v>4719.8137649815253</v>
      </c>
      <c r="K255" s="94">
        <v>8</v>
      </c>
      <c r="L255" s="76"/>
      <c r="M255" s="76"/>
      <c r="N255" s="76"/>
      <c r="O255" s="86"/>
      <c r="P255" s="96">
        <f t="shared" si="53"/>
        <v>1.009793315328706</v>
      </c>
      <c r="Q255" s="77">
        <f t="shared" si="54"/>
        <v>20.393650793650792</v>
      </c>
      <c r="R255" s="34">
        <f t="shared" si="55"/>
        <v>10</v>
      </c>
      <c r="S255" s="175"/>
      <c r="T255" s="176"/>
      <c r="U255" s="176"/>
      <c r="V255" s="176"/>
      <c r="W255" s="176"/>
      <c r="X255" s="176"/>
      <c r="Y255" s="176">
        <v>1</v>
      </c>
      <c r="Z255" s="176">
        <v>2</v>
      </c>
      <c r="AA255" s="176">
        <v>4</v>
      </c>
      <c r="AB255" s="176">
        <v>2</v>
      </c>
      <c r="AC255" s="176">
        <v>1</v>
      </c>
      <c r="AD255" s="176"/>
      <c r="AE255" s="176"/>
      <c r="AF255" s="176"/>
      <c r="AG255" s="176"/>
      <c r="AH255" s="176"/>
      <c r="AI255" s="177"/>
      <c r="AJ255" s="325"/>
    </row>
    <row r="256" spans="2:36" customFormat="1">
      <c r="B256" s="88"/>
      <c r="C256" s="90" t="s">
        <v>1504</v>
      </c>
      <c r="D256" s="75"/>
      <c r="E256" s="82"/>
      <c r="F256" s="31"/>
      <c r="G256" s="33"/>
      <c r="H256" s="32"/>
      <c r="I256" s="84"/>
      <c r="J256" s="92">
        <f t="shared" si="52"/>
        <v>3320.466794944497</v>
      </c>
      <c r="K256" s="94">
        <v>5</v>
      </c>
      <c r="L256" s="76"/>
      <c r="M256" s="76"/>
      <c r="N256" s="76"/>
      <c r="O256" s="86"/>
      <c r="P256" s="96">
        <f t="shared" si="53"/>
        <v>1.0878548282873626</v>
      </c>
      <c r="Q256" s="77">
        <f t="shared" si="54"/>
        <v>14.792851592851592</v>
      </c>
      <c r="R256" s="34">
        <f t="shared" si="55"/>
        <v>10</v>
      </c>
      <c r="S256" s="175"/>
      <c r="T256" s="176"/>
      <c r="U256" s="176"/>
      <c r="V256" s="176"/>
      <c r="W256" s="176"/>
      <c r="X256" s="176"/>
      <c r="Y256" s="176"/>
      <c r="Z256" s="176"/>
      <c r="AA256" s="176"/>
      <c r="AB256" s="176">
        <v>2</v>
      </c>
      <c r="AC256" s="176">
        <v>2</v>
      </c>
      <c r="AD256" s="176">
        <v>2</v>
      </c>
      <c r="AE256" s="176">
        <v>2</v>
      </c>
      <c r="AF256" s="176">
        <v>2</v>
      </c>
      <c r="AG256" s="176"/>
      <c r="AH256" s="176"/>
      <c r="AI256" s="177"/>
      <c r="AJ256" s="325"/>
    </row>
    <row r="257" spans="2:36" customFormat="1">
      <c r="B257" s="88"/>
      <c r="C257" s="90" t="s">
        <v>1504</v>
      </c>
      <c r="D257" s="75"/>
      <c r="E257" s="82"/>
      <c r="F257" s="31"/>
      <c r="G257" s="33"/>
      <c r="H257" s="32"/>
      <c r="I257" s="84"/>
      <c r="J257" s="92">
        <f t="shared" si="52"/>
        <v>3307.4884877153422</v>
      </c>
      <c r="K257" s="94">
        <v>5</v>
      </c>
      <c r="L257" s="76"/>
      <c r="M257" s="76"/>
      <c r="N257" s="76"/>
      <c r="O257" s="86"/>
      <c r="P257" s="96">
        <f t="shared" si="53"/>
        <v>1.0841916986730895</v>
      </c>
      <c r="Q257" s="77">
        <f t="shared" si="54"/>
        <v>14.693395493395492</v>
      </c>
      <c r="R257" s="34">
        <f t="shared" si="55"/>
        <v>10</v>
      </c>
      <c r="S257" s="175"/>
      <c r="T257" s="176"/>
      <c r="U257" s="176"/>
      <c r="V257" s="176"/>
      <c r="W257" s="176"/>
      <c r="X257" s="176"/>
      <c r="Y257" s="176"/>
      <c r="Z257" s="176"/>
      <c r="AA257" s="176"/>
      <c r="AB257" s="176">
        <v>1</v>
      </c>
      <c r="AC257" s="176">
        <v>2</v>
      </c>
      <c r="AD257" s="176">
        <v>4</v>
      </c>
      <c r="AE257" s="176">
        <v>2</v>
      </c>
      <c r="AF257" s="176">
        <v>1</v>
      </c>
      <c r="AG257" s="176"/>
      <c r="AH257" s="176"/>
      <c r="AI257" s="177"/>
      <c r="AJ257" s="325"/>
    </row>
    <row r="258" spans="2:36" customFormat="1">
      <c r="B258" s="88"/>
      <c r="C258" s="90" t="s">
        <v>1377</v>
      </c>
      <c r="D258" s="75"/>
      <c r="E258" s="82"/>
      <c r="F258" s="31"/>
      <c r="G258" s="33"/>
      <c r="H258" s="32"/>
      <c r="I258" s="84"/>
      <c r="J258" s="92">
        <f t="shared" si="52"/>
        <v>2217.1634698780754</v>
      </c>
      <c r="K258" s="94">
        <v>2</v>
      </c>
      <c r="L258" s="76"/>
      <c r="M258" s="76"/>
      <c r="N258" s="76"/>
      <c r="O258" s="86"/>
      <c r="P258" s="96">
        <f t="shared" si="53"/>
        <v>1.5196876486470994</v>
      </c>
      <c r="Q258" s="77">
        <f t="shared" si="54"/>
        <v>11.547252747252747</v>
      </c>
      <c r="R258" s="34">
        <f t="shared" si="55"/>
        <v>10</v>
      </c>
      <c r="S258" s="175"/>
      <c r="T258" s="176"/>
      <c r="U258" s="176"/>
      <c r="V258" s="176"/>
      <c r="W258" s="176"/>
      <c r="X258" s="176"/>
      <c r="Y258" s="176"/>
      <c r="Z258" s="176"/>
      <c r="AA258" s="176"/>
      <c r="AB258" s="176"/>
      <c r="AC258" s="176"/>
      <c r="AD258" s="176"/>
      <c r="AE258" s="176">
        <v>2</v>
      </c>
      <c r="AF258" s="176">
        <v>2</v>
      </c>
      <c r="AG258" s="176">
        <v>2</v>
      </c>
      <c r="AH258" s="176">
        <v>2</v>
      </c>
      <c r="AI258" s="177">
        <v>2</v>
      </c>
      <c r="AJ258" s="325"/>
    </row>
    <row r="259" spans="2:36" customFormat="1">
      <c r="B259" s="88"/>
      <c r="C259" s="90" t="s">
        <v>1377</v>
      </c>
      <c r="D259" s="75"/>
      <c r="E259" s="82"/>
      <c r="F259" s="31"/>
      <c r="G259" s="33"/>
      <c r="H259" s="32"/>
      <c r="I259" s="84"/>
      <c r="J259" s="92">
        <f t="shared" si="52"/>
        <v>2211.2256022582164</v>
      </c>
      <c r="K259" s="94">
        <v>2</v>
      </c>
      <c r="L259" s="76"/>
      <c r="M259" s="76"/>
      <c r="N259" s="76"/>
      <c r="O259" s="86"/>
      <c r="P259" s="96">
        <f t="shared" si="53"/>
        <v>1.5165509354870808</v>
      </c>
      <c r="Q259" s="77">
        <f t="shared" si="54"/>
        <v>11.499633699633698</v>
      </c>
      <c r="R259" s="34">
        <f t="shared" si="55"/>
        <v>10</v>
      </c>
      <c r="S259" s="175"/>
      <c r="T259" s="176"/>
      <c r="U259" s="176"/>
      <c r="V259" s="176"/>
      <c r="W259" s="176"/>
      <c r="X259" s="176"/>
      <c r="Y259" s="176"/>
      <c r="Z259" s="176"/>
      <c r="AA259" s="176"/>
      <c r="AB259" s="176"/>
      <c r="AC259" s="176"/>
      <c r="AD259" s="176"/>
      <c r="AE259" s="176">
        <v>1</v>
      </c>
      <c r="AF259" s="176">
        <v>2</v>
      </c>
      <c r="AG259" s="176">
        <v>4</v>
      </c>
      <c r="AH259" s="176">
        <v>2</v>
      </c>
      <c r="AI259" s="177">
        <v>1</v>
      </c>
      <c r="AJ259" s="325"/>
    </row>
    <row r="260" spans="2:36" customFormat="1">
      <c r="B260" s="87"/>
      <c r="C260" s="89" t="s">
        <v>1503</v>
      </c>
      <c r="D260" s="78"/>
      <c r="E260" s="81"/>
      <c r="F260" s="52"/>
      <c r="G260" s="54"/>
      <c r="H260" s="53"/>
      <c r="I260" s="83"/>
      <c r="J260" s="91">
        <f t="shared" si="52"/>
        <v>9676.7479366902935</v>
      </c>
      <c r="K260" s="93">
        <v>11.5</v>
      </c>
      <c r="L260" s="79"/>
      <c r="M260" s="79"/>
      <c r="N260" s="79"/>
      <c r="O260" s="85"/>
      <c r="P260" s="95">
        <f t="shared" si="53"/>
        <v>1.4113021069179443</v>
      </c>
      <c r="Q260" s="80">
        <f t="shared" si="54"/>
        <v>57.263492063492066</v>
      </c>
      <c r="R260" s="55">
        <f t="shared" si="55"/>
        <v>10</v>
      </c>
      <c r="S260" s="173">
        <v>1</v>
      </c>
      <c r="T260" s="174">
        <v>1</v>
      </c>
      <c r="U260" s="174">
        <v>1</v>
      </c>
      <c r="V260" s="174">
        <v>1</v>
      </c>
      <c r="W260" s="174">
        <v>1</v>
      </c>
      <c r="X260" s="174">
        <v>1</v>
      </c>
      <c r="Y260" s="174">
        <v>1</v>
      </c>
      <c r="Z260" s="174">
        <v>1</v>
      </c>
      <c r="AA260" s="174">
        <v>1</v>
      </c>
      <c r="AB260" s="174">
        <v>1</v>
      </c>
      <c r="AC260" s="174"/>
      <c r="AD260" s="174"/>
      <c r="AE260" s="174"/>
      <c r="AF260" s="174"/>
      <c r="AG260" s="174"/>
      <c r="AH260" s="174"/>
      <c r="AI260" s="272"/>
      <c r="AJ260" s="325"/>
    </row>
    <row r="261" spans="2:36" customFormat="1">
      <c r="B261" s="88"/>
      <c r="C261" s="90" t="s">
        <v>1506</v>
      </c>
      <c r="D261" s="75"/>
      <c r="E261" s="82"/>
      <c r="F261" s="31"/>
      <c r="G261" s="33"/>
      <c r="H261" s="32"/>
      <c r="I261" s="84"/>
      <c r="J261" s="92">
        <f t="shared" si="52"/>
        <v>4965.6405875262162</v>
      </c>
      <c r="K261" s="94">
        <v>8</v>
      </c>
      <c r="L261" s="76"/>
      <c r="M261" s="76"/>
      <c r="N261" s="76"/>
      <c r="O261" s="86"/>
      <c r="P261" s="96">
        <f t="shared" si="53"/>
        <v>1.0563625683930096</v>
      </c>
      <c r="Q261" s="77">
        <f t="shared" si="54"/>
        <v>22.318037518037517</v>
      </c>
      <c r="R261" s="34">
        <f t="shared" si="55"/>
        <v>10</v>
      </c>
      <c r="S261" s="175"/>
      <c r="T261" s="176"/>
      <c r="U261" s="176"/>
      <c r="V261" s="176"/>
      <c r="W261" s="176">
        <v>1</v>
      </c>
      <c r="X261" s="176">
        <v>1</v>
      </c>
      <c r="Y261" s="176">
        <v>1</v>
      </c>
      <c r="Z261" s="176">
        <v>1</v>
      </c>
      <c r="AA261" s="176">
        <v>2</v>
      </c>
      <c r="AB261" s="176">
        <v>1</v>
      </c>
      <c r="AC261" s="176">
        <v>1</v>
      </c>
      <c r="AD261" s="176">
        <v>1</v>
      </c>
      <c r="AE261" s="176">
        <v>1</v>
      </c>
      <c r="AF261" s="176"/>
      <c r="AG261" s="176"/>
      <c r="AH261" s="176"/>
      <c r="AI261" s="177"/>
      <c r="AJ261" s="325"/>
    </row>
    <row r="262" spans="2:36" customFormat="1">
      <c r="B262" s="88"/>
      <c r="C262" s="90" t="s">
        <v>1502</v>
      </c>
      <c r="D262" s="75"/>
      <c r="E262" s="82"/>
      <c r="F262" s="31"/>
      <c r="G262" s="33"/>
      <c r="H262" s="32"/>
      <c r="I262" s="84"/>
      <c r="J262" s="92">
        <f t="shared" si="52"/>
        <v>3219.1043309729939</v>
      </c>
      <c r="K262" s="94">
        <v>4.5</v>
      </c>
      <c r="L262" s="76"/>
      <c r="M262" s="76"/>
      <c r="N262" s="76"/>
      <c r="O262" s="86"/>
      <c r="P262" s="96">
        <f t="shared" si="53"/>
        <v>1.1505231232082171</v>
      </c>
      <c r="Q262" s="77">
        <f t="shared" si="54"/>
        <v>14.891663891663892</v>
      </c>
      <c r="R262" s="34">
        <f t="shared" si="55"/>
        <v>10</v>
      </c>
      <c r="S262" s="175"/>
      <c r="T262" s="176"/>
      <c r="U262" s="176"/>
      <c r="V262" s="176"/>
      <c r="W262" s="176"/>
      <c r="X262" s="176"/>
      <c r="Y262" s="176"/>
      <c r="Z262" s="176">
        <v>1</v>
      </c>
      <c r="AA262" s="176">
        <v>1</v>
      </c>
      <c r="AB262" s="176">
        <v>1</v>
      </c>
      <c r="AC262" s="176">
        <v>1</v>
      </c>
      <c r="AD262" s="176">
        <v>1</v>
      </c>
      <c r="AE262" s="176">
        <v>1</v>
      </c>
      <c r="AF262" s="176">
        <v>1</v>
      </c>
      <c r="AG262" s="176">
        <v>1</v>
      </c>
      <c r="AH262" s="176">
        <v>1</v>
      </c>
      <c r="AI262" s="177">
        <v>1</v>
      </c>
      <c r="AJ262" s="325"/>
    </row>
    <row r="263" spans="2:36" customFormat="1">
      <c r="B263" s="88"/>
      <c r="C263" s="90" t="s">
        <v>1378</v>
      </c>
      <c r="D263" s="75"/>
      <c r="E263" s="82"/>
      <c r="F263" s="31"/>
      <c r="G263" s="33"/>
      <c r="H263" s="32"/>
      <c r="I263" s="84"/>
      <c r="J263" s="92">
        <f t="shared" si="52"/>
        <v>7782.3311837229267</v>
      </c>
      <c r="K263" s="94">
        <v>8</v>
      </c>
      <c r="L263" s="76"/>
      <c r="M263" s="76"/>
      <c r="N263" s="76"/>
      <c r="O263" s="86"/>
      <c r="P263" s="96">
        <f t="shared" si="53"/>
        <v>1.559914527573012</v>
      </c>
      <c r="Q263" s="77">
        <f t="shared" si="54"/>
        <v>48.666666666666664</v>
      </c>
      <c r="R263" s="34">
        <f t="shared" si="55"/>
        <v>10</v>
      </c>
      <c r="S263" s="175">
        <v>2</v>
      </c>
      <c r="T263" s="176"/>
      <c r="U263" s="176"/>
      <c r="V263" s="176"/>
      <c r="W263" s="176">
        <v>2</v>
      </c>
      <c r="X263" s="176"/>
      <c r="Y263" s="176"/>
      <c r="Z263" s="176"/>
      <c r="AA263" s="176">
        <v>2</v>
      </c>
      <c r="AB263" s="176"/>
      <c r="AC263" s="176"/>
      <c r="AD263" s="176"/>
      <c r="AE263" s="176">
        <v>2</v>
      </c>
      <c r="AF263" s="176"/>
      <c r="AG263" s="176"/>
      <c r="AH263" s="176"/>
      <c r="AI263" s="177">
        <v>2</v>
      </c>
      <c r="AJ263" s="325"/>
    </row>
    <row r="264" spans="2:36" customFormat="1" ht="13.5" thickBot="1">
      <c r="B264" s="88"/>
      <c r="C264" s="90" t="s">
        <v>1379</v>
      </c>
      <c r="D264" s="75"/>
      <c r="E264" s="82"/>
      <c r="F264" s="31"/>
      <c r="G264" s="33"/>
      <c r="H264" s="32"/>
      <c r="I264" s="84"/>
      <c r="J264" s="92">
        <f t="shared" si="52"/>
        <v>10876.962280784739</v>
      </c>
      <c r="K264" s="94">
        <v>8</v>
      </c>
      <c r="L264" s="76"/>
      <c r="M264" s="76"/>
      <c r="N264" s="76"/>
      <c r="O264" s="86"/>
      <c r="P264" s="96">
        <f t="shared" si="53"/>
        <v>2.0615528128088303</v>
      </c>
      <c r="Q264" s="77">
        <f t="shared" si="54"/>
        <v>85</v>
      </c>
      <c r="R264" s="34">
        <f t="shared" si="55"/>
        <v>10</v>
      </c>
      <c r="S264" s="175">
        <v>5</v>
      </c>
      <c r="T264" s="176"/>
      <c r="U264" s="176"/>
      <c r="V264" s="176"/>
      <c r="W264" s="176"/>
      <c r="X264" s="176"/>
      <c r="Y264" s="176"/>
      <c r="Z264" s="176"/>
      <c r="AA264" s="176"/>
      <c r="AB264" s="176"/>
      <c r="AC264" s="176"/>
      <c r="AD264" s="176"/>
      <c r="AE264" s="176"/>
      <c r="AF264" s="176"/>
      <c r="AG264" s="176"/>
      <c r="AH264" s="176"/>
      <c r="AI264" s="177">
        <v>5</v>
      </c>
      <c r="AJ264" s="325"/>
    </row>
    <row r="265" spans="2:36" customForma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25" t="s">
        <v>1501</v>
      </c>
    </row>
    <row r="266" spans="2:36" customFormat="1" ht="26.25">
      <c r="B266" s="72" t="s">
        <v>1380</v>
      </c>
      <c r="AJ266" s="125" t="s">
        <v>15</v>
      </c>
    </row>
    <row r="267" spans="2:36" customFormat="1" ht="13.5" thickBot="1">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125" t="s">
        <v>1500</v>
      </c>
    </row>
    <row r="268" spans="2:36" customFormat="1" ht="38.25">
      <c r="B268" s="326" t="s">
        <v>1398</v>
      </c>
      <c r="C268" s="327" t="s">
        <v>1190</v>
      </c>
      <c r="D268" s="328" t="s">
        <v>17</v>
      </c>
      <c r="E268" s="329"/>
      <c r="F268" s="330"/>
      <c r="G268" s="331" t="s">
        <v>1193</v>
      </c>
      <c r="H268" s="331" t="s">
        <v>1191</v>
      </c>
      <c r="I268" s="331" t="s">
        <v>1381</v>
      </c>
      <c r="J268" s="332" t="s">
        <v>1197</v>
      </c>
      <c r="K268" s="333" t="s">
        <v>9</v>
      </c>
      <c r="L268" s="334" t="s">
        <v>10</v>
      </c>
      <c r="M268" s="334" t="s">
        <v>11</v>
      </c>
      <c r="N268" s="334" t="s">
        <v>12</v>
      </c>
      <c r="O268" s="335" t="s">
        <v>13</v>
      </c>
      <c r="P268" s="336" t="s">
        <v>1196</v>
      </c>
      <c r="Q268" s="337" t="s">
        <v>1393</v>
      </c>
      <c r="R268" s="338" t="s">
        <v>1395</v>
      </c>
      <c r="S268" s="339">
        <v>16</v>
      </c>
      <c r="T268" s="340">
        <v>15</v>
      </c>
      <c r="U268" s="340">
        <v>14</v>
      </c>
      <c r="V268" s="340">
        <v>13</v>
      </c>
      <c r="W268" s="340">
        <v>12</v>
      </c>
      <c r="X268" s="340">
        <v>11</v>
      </c>
      <c r="Y268" s="340">
        <v>10</v>
      </c>
      <c r="Z268" s="340">
        <v>9</v>
      </c>
      <c r="AA268" s="340">
        <v>8</v>
      </c>
      <c r="AB268" s="340">
        <v>7</v>
      </c>
      <c r="AC268" s="340">
        <v>6</v>
      </c>
      <c r="AD268" s="340">
        <v>5</v>
      </c>
      <c r="AE268" s="340">
        <v>4</v>
      </c>
      <c r="AF268" s="340">
        <v>3</v>
      </c>
      <c r="AG268" s="340">
        <v>2</v>
      </c>
      <c r="AH268" s="340">
        <v>1</v>
      </c>
      <c r="AI268" s="341">
        <v>0</v>
      </c>
      <c r="AJ268" s="325"/>
    </row>
    <row r="269" spans="2:36" customFormat="1">
      <c r="B269" s="87">
        <v>1</v>
      </c>
      <c r="C269" s="89" t="s">
        <v>57</v>
      </c>
      <c r="D269" s="78" t="s">
        <v>61</v>
      </c>
      <c r="E269" s="81"/>
      <c r="F269" s="52"/>
      <c r="G269" s="54" t="s">
        <v>91</v>
      </c>
      <c r="H269" s="53">
        <v>1997</v>
      </c>
      <c r="I269" s="342">
        <f>SUMIFS('Songs database'!H:H,'Songs database'!E:E,C269,'Songs database'!I:I,D269)</f>
        <v>2.8287037037037038E-2</v>
      </c>
      <c r="J269" s="91">
        <f t="shared" ref="J269:J308" si="56">(K269*4 + SQRT(Q269) ) * P269 * 128</f>
        <v>10883.167127838251</v>
      </c>
      <c r="K269" s="93">
        <v>11.545454545454545</v>
      </c>
      <c r="L269" s="79">
        <v>2.6363636363636362</v>
      </c>
      <c r="M269" s="79">
        <v>3.2727272727272729</v>
      </c>
      <c r="N269" s="79">
        <v>2.7272727272727271</v>
      </c>
      <c r="O269" s="85">
        <v>2.9090909090909092</v>
      </c>
      <c r="P269" s="95">
        <f t="shared" ref="P269:P308" si="57">(SQRT(Q269/R269/K269))*2</f>
        <v>1.5485155028178412</v>
      </c>
      <c r="Q269" s="80">
        <f t="shared" ref="Q269:Q308" si="58">S269*16 + T269*12 + U269*16/2 + V269*16/3+  W269*16/4 + X269*16/5 + Y269*16/6 + Z269*16/7 + AA269*16/8 + AB269* 16/9 + AC269*16/10 + AD269*16/11 + AE269*16/12 + AF269*16/13 + AG269*16/14 + AH269*16/15 + AI269*16/16</f>
        <v>76.133333333333326</v>
      </c>
      <c r="R269" s="55">
        <f t="shared" ref="R269:R308" si="59">SUM(S269:AI269)</f>
        <v>11</v>
      </c>
      <c r="S269" s="173">
        <v>1</v>
      </c>
      <c r="T269" s="174">
        <v>3</v>
      </c>
      <c r="U269" s="174">
        <v>1</v>
      </c>
      <c r="V269" s="174">
        <v>1</v>
      </c>
      <c r="W269" s="174">
        <v>0</v>
      </c>
      <c r="X269" s="174">
        <v>1</v>
      </c>
      <c r="Y269" s="174">
        <v>1</v>
      </c>
      <c r="Z269" s="174">
        <v>0</v>
      </c>
      <c r="AA269" s="174">
        <v>1</v>
      </c>
      <c r="AB269" s="174">
        <v>0</v>
      </c>
      <c r="AC269" s="174">
        <v>1</v>
      </c>
      <c r="AD269" s="174">
        <v>0</v>
      </c>
      <c r="AE269" s="174">
        <v>1</v>
      </c>
      <c r="AF269" s="174">
        <v>0</v>
      </c>
      <c r="AG269" s="174">
        <v>0</v>
      </c>
      <c r="AH269" s="174">
        <v>0</v>
      </c>
      <c r="AI269" s="272">
        <v>0</v>
      </c>
      <c r="AJ269" s="325" t="s">
        <v>1499</v>
      </c>
    </row>
    <row r="270" spans="2:36" customFormat="1">
      <c r="B270" s="88">
        <f t="shared" ref="B270:B318" si="60">B269+1</f>
        <v>2</v>
      </c>
      <c r="C270" s="90" t="s">
        <v>1183</v>
      </c>
      <c r="D270" s="75" t="s">
        <v>1413</v>
      </c>
      <c r="E270" s="82"/>
      <c r="F270" s="31"/>
      <c r="G270" s="33" t="s">
        <v>1382</v>
      </c>
      <c r="H270" s="32">
        <v>2006</v>
      </c>
      <c r="I270" s="286">
        <f>SUMIFS('Songs database'!H:H,'Songs database'!E:E,C270,'Songs database'!I:I,D270)</f>
        <v>0</v>
      </c>
      <c r="J270" s="92">
        <f t="shared" si="56"/>
        <v>9445.6134647663657</v>
      </c>
      <c r="K270" s="94">
        <v>11.25</v>
      </c>
      <c r="L270" s="76">
        <v>2</v>
      </c>
      <c r="M270" s="76">
        <v>3.5</v>
      </c>
      <c r="N270" s="76">
        <v>2.9166666666666665</v>
      </c>
      <c r="O270" s="86">
        <v>2.8333333333333335</v>
      </c>
      <c r="P270" s="96">
        <f t="shared" si="57"/>
        <v>1.3903167263782976</v>
      </c>
      <c r="Q270" s="77">
        <f t="shared" si="58"/>
        <v>65.238095238095227</v>
      </c>
      <c r="R270" s="34">
        <f t="shared" si="59"/>
        <v>12</v>
      </c>
      <c r="S270" s="175">
        <v>1</v>
      </c>
      <c r="T270" s="176">
        <v>1</v>
      </c>
      <c r="U270" s="176">
        <v>2</v>
      </c>
      <c r="V270" s="176">
        <v>0</v>
      </c>
      <c r="W270" s="176">
        <v>1</v>
      </c>
      <c r="X270" s="176">
        <v>2</v>
      </c>
      <c r="Y270" s="176">
        <v>1</v>
      </c>
      <c r="Z270" s="176">
        <v>2</v>
      </c>
      <c r="AA270" s="176">
        <v>1</v>
      </c>
      <c r="AB270" s="176">
        <v>0</v>
      </c>
      <c r="AC270" s="176">
        <v>1</v>
      </c>
      <c r="AD270" s="176">
        <v>0</v>
      </c>
      <c r="AE270" s="176">
        <v>0</v>
      </c>
      <c r="AF270" s="176">
        <v>0</v>
      </c>
      <c r="AG270" s="176">
        <v>0</v>
      </c>
      <c r="AH270" s="176">
        <v>0</v>
      </c>
      <c r="AI270" s="177">
        <v>0</v>
      </c>
      <c r="AJ270" s="325"/>
    </row>
    <row r="271" spans="2:36" customFormat="1">
      <c r="B271" s="88">
        <f t="shared" si="60"/>
        <v>3</v>
      </c>
      <c r="C271" s="90" t="s">
        <v>105</v>
      </c>
      <c r="D271" s="75" t="s">
        <v>106</v>
      </c>
      <c r="E271" s="82"/>
      <c r="F271" s="31"/>
      <c r="G271" s="33" t="s">
        <v>20</v>
      </c>
      <c r="H271" s="32">
        <v>2007</v>
      </c>
      <c r="I271" s="286">
        <f>SUMIFS('Songs database'!H:H,'Songs database'!E:E,C271,'Songs database'!I:I,D271)</f>
        <v>0</v>
      </c>
      <c r="J271" s="92">
        <f t="shared" si="56"/>
        <v>9128.6712524456016</v>
      </c>
      <c r="K271" s="94">
        <v>12.166666666666666</v>
      </c>
      <c r="L271" s="76">
        <v>3.4166666666666665</v>
      </c>
      <c r="M271" s="76">
        <v>2.75</v>
      </c>
      <c r="N271" s="76">
        <v>3.3333333333333335</v>
      </c>
      <c r="O271" s="86">
        <v>2.6666666666666665</v>
      </c>
      <c r="P271" s="96">
        <f t="shared" si="57"/>
        <v>1.2663542032293058</v>
      </c>
      <c r="Q271" s="77">
        <f t="shared" si="58"/>
        <v>58.533333333333339</v>
      </c>
      <c r="R271" s="34">
        <f t="shared" si="59"/>
        <v>12</v>
      </c>
      <c r="S271" s="175">
        <v>0</v>
      </c>
      <c r="T271" s="176">
        <v>0</v>
      </c>
      <c r="U271" s="176">
        <v>2</v>
      </c>
      <c r="V271" s="176">
        <v>5</v>
      </c>
      <c r="W271" s="176">
        <v>2</v>
      </c>
      <c r="X271" s="176">
        <v>1</v>
      </c>
      <c r="Y271" s="176">
        <v>1</v>
      </c>
      <c r="Z271" s="176">
        <v>0</v>
      </c>
      <c r="AA271" s="176">
        <v>1</v>
      </c>
      <c r="AB271" s="176">
        <v>0</v>
      </c>
      <c r="AC271" s="176">
        <v>0</v>
      </c>
      <c r="AD271" s="176">
        <v>0</v>
      </c>
      <c r="AE271" s="176">
        <v>0</v>
      </c>
      <c r="AF271" s="176">
        <v>0</v>
      </c>
      <c r="AG271" s="176">
        <v>0</v>
      </c>
      <c r="AH271" s="176">
        <v>0</v>
      </c>
      <c r="AI271" s="177">
        <v>0</v>
      </c>
      <c r="AJ271" s="325"/>
    </row>
    <row r="272" spans="2:36" customFormat="1">
      <c r="B272" s="88">
        <f t="shared" si="60"/>
        <v>4</v>
      </c>
      <c r="C272" s="90" t="s">
        <v>443</v>
      </c>
      <c r="D272" s="75" t="s">
        <v>1414</v>
      </c>
      <c r="E272" s="82"/>
      <c r="F272" s="31"/>
      <c r="G272" s="33" t="s">
        <v>19</v>
      </c>
      <c r="H272" s="32">
        <v>1987</v>
      </c>
      <c r="I272" s="286">
        <f>SUMIFS('Songs database'!H:H,'Songs database'!E:E,C272,'Songs database'!I:I,D272)</f>
        <v>0</v>
      </c>
      <c r="J272" s="92">
        <f t="shared" si="56"/>
        <v>8993.7592715483133</v>
      </c>
      <c r="K272" s="94">
        <v>11.8</v>
      </c>
      <c r="L272" s="76">
        <v>3.4</v>
      </c>
      <c r="M272" s="76">
        <v>2.9</v>
      </c>
      <c r="N272" s="76">
        <v>2.7</v>
      </c>
      <c r="O272" s="86">
        <v>2.8</v>
      </c>
      <c r="P272" s="96">
        <f t="shared" si="57"/>
        <v>1.2955086836950147</v>
      </c>
      <c r="Q272" s="77">
        <f t="shared" si="58"/>
        <v>49.511111111111106</v>
      </c>
      <c r="R272" s="34">
        <f t="shared" si="59"/>
        <v>10</v>
      </c>
      <c r="S272" s="175">
        <v>0</v>
      </c>
      <c r="T272" s="176">
        <v>1</v>
      </c>
      <c r="U272" s="176">
        <v>1</v>
      </c>
      <c r="V272" s="176">
        <v>2</v>
      </c>
      <c r="W272" s="176">
        <v>2</v>
      </c>
      <c r="X272" s="176">
        <v>2</v>
      </c>
      <c r="Y272" s="176">
        <v>1</v>
      </c>
      <c r="Z272" s="176">
        <v>0</v>
      </c>
      <c r="AA272" s="176">
        <v>0</v>
      </c>
      <c r="AB272" s="176">
        <v>1</v>
      </c>
      <c r="AC272" s="176">
        <v>0</v>
      </c>
      <c r="AD272" s="176">
        <v>0</v>
      </c>
      <c r="AE272" s="176">
        <v>0</v>
      </c>
      <c r="AF272" s="176">
        <v>0</v>
      </c>
      <c r="AG272" s="176">
        <v>0</v>
      </c>
      <c r="AH272" s="176">
        <v>0</v>
      </c>
      <c r="AI272" s="177">
        <v>0</v>
      </c>
      <c r="AJ272" s="325"/>
    </row>
    <row r="273" spans="2:36" customFormat="1">
      <c r="B273" s="88">
        <f t="shared" si="60"/>
        <v>5</v>
      </c>
      <c r="C273" s="90" t="s">
        <v>134</v>
      </c>
      <c r="D273" s="75" t="s">
        <v>135</v>
      </c>
      <c r="E273" s="82"/>
      <c r="F273" s="31"/>
      <c r="G273" s="33" t="s">
        <v>91</v>
      </c>
      <c r="H273" s="32">
        <v>2001</v>
      </c>
      <c r="I273" s="286">
        <f>SUMIFS('Songs database'!H:H,'Songs database'!E:E,C273,'Songs database'!I:I,D273)</f>
        <v>0</v>
      </c>
      <c r="J273" s="92">
        <f t="shared" si="56"/>
        <v>8924.668590445377</v>
      </c>
      <c r="K273" s="94">
        <v>11.692307692307692</v>
      </c>
      <c r="L273" s="76">
        <v>2.7692307692307692</v>
      </c>
      <c r="M273" s="76">
        <v>2.5384615384615383</v>
      </c>
      <c r="N273" s="76">
        <v>3.3846153846153846</v>
      </c>
      <c r="O273" s="86">
        <v>3</v>
      </c>
      <c r="P273" s="96">
        <f t="shared" si="57"/>
        <v>1.2761549390929883</v>
      </c>
      <c r="Q273" s="77">
        <f t="shared" si="58"/>
        <v>61.885714285714286</v>
      </c>
      <c r="R273" s="34">
        <f t="shared" si="59"/>
        <v>13</v>
      </c>
      <c r="S273" s="175">
        <v>0</v>
      </c>
      <c r="T273" s="176">
        <v>1</v>
      </c>
      <c r="U273" s="176">
        <v>2</v>
      </c>
      <c r="V273" s="176">
        <v>1</v>
      </c>
      <c r="W273" s="176">
        <v>3</v>
      </c>
      <c r="X273" s="176">
        <v>3</v>
      </c>
      <c r="Y273" s="176">
        <v>1</v>
      </c>
      <c r="Z273" s="176">
        <v>1</v>
      </c>
      <c r="AA273" s="176">
        <v>1</v>
      </c>
      <c r="AB273" s="176">
        <v>0</v>
      </c>
      <c r="AC273" s="176">
        <v>0</v>
      </c>
      <c r="AD273" s="176">
        <v>0</v>
      </c>
      <c r="AE273" s="176">
        <v>0</v>
      </c>
      <c r="AF273" s="176">
        <v>0</v>
      </c>
      <c r="AG273" s="176">
        <v>0</v>
      </c>
      <c r="AH273" s="176">
        <v>0</v>
      </c>
      <c r="AI273" s="177">
        <v>0</v>
      </c>
      <c r="AJ273" s="325"/>
    </row>
    <row r="274" spans="2:36" customFormat="1">
      <c r="B274" s="88">
        <f t="shared" si="60"/>
        <v>6</v>
      </c>
      <c r="C274" s="90" t="s">
        <v>1183</v>
      </c>
      <c r="D274" s="75" t="s">
        <v>1184</v>
      </c>
      <c r="E274" s="82"/>
      <c r="F274" s="31"/>
      <c r="G274" s="33" t="s">
        <v>1382</v>
      </c>
      <c r="H274" s="32">
        <v>2008</v>
      </c>
      <c r="I274" s="286">
        <f>SUMIFS('Songs database'!H:H,'Songs database'!E:E,C274,'Songs database'!I:I,D274)</f>
        <v>0</v>
      </c>
      <c r="J274" s="92">
        <f t="shared" si="56"/>
        <v>8851.7971639066127</v>
      </c>
      <c r="K274" s="94">
        <v>10.5625</v>
      </c>
      <c r="L274" s="76">
        <v>2.375</v>
      </c>
      <c r="M274" s="76">
        <v>3</v>
      </c>
      <c r="N274" s="76">
        <v>2.8125</v>
      </c>
      <c r="O274" s="86">
        <v>2.375</v>
      </c>
      <c r="P274" s="96">
        <f t="shared" si="57"/>
        <v>1.3545281282170056</v>
      </c>
      <c r="Q274" s="77">
        <f t="shared" si="58"/>
        <v>77.518037518037502</v>
      </c>
      <c r="R274" s="34">
        <f t="shared" si="59"/>
        <v>16</v>
      </c>
      <c r="S274" s="175">
        <v>1</v>
      </c>
      <c r="T274" s="176">
        <v>1</v>
      </c>
      <c r="U274" s="176">
        <v>2</v>
      </c>
      <c r="V274" s="176">
        <v>1</v>
      </c>
      <c r="W274" s="176">
        <v>2</v>
      </c>
      <c r="X274" s="176">
        <v>2</v>
      </c>
      <c r="Y274" s="176">
        <v>2</v>
      </c>
      <c r="Z274" s="176">
        <v>1</v>
      </c>
      <c r="AA274" s="176">
        <v>0</v>
      </c>
      <c r="AB274" s="176">
        <v>1</v>
      </c>
      <c r="AC274" s="176">
        <v>1</v>
      </c>
      <c r="AD274" s="176">
        <v>1</v>
      </c>
      <c r="AE274" s="176">
        <v>1</v>
      </c>
      <c r="AF274" s="176">
        <v>0</v>
      </c>
      <c r="AG274" s="176">
        <v>0</v>
      </c>
      <c r="AH274" s="176">
        <v>0</v>
      </c>
      <c r="AI274" s="177">
        <v>0</v>
      </c>
      <c r="AJ274" s="325"/>
    </row>
    <row r="275" spans="2:36" customFormat="1">
      <c r="B275" s="88">
        <f t="shared" si="60"/>
        <v>7</v>
      </c>
      <c r="C275" s="90" t="s">
        <v>924</v>
      </c>
      <c r="D275" s="75" t="s">
        <v>925</v>
      </c>
      <c r="E275" s="82"/>
      <c r="F275" s="31"/>
      <c r="G275" s="33" t="s">
        <v>31</v>
      </c>
      <c r="H275" s="32">
        <v>1995</v>
      </c>
      <c r="I275" s="286">
        <f>SUMIFS('Songs database'!H:H,'Songs database'!E:E,C275,'Songs database'!I:I,D275)</f>
        <v>0</v>
      </c>
      <c r="J275" s="92">
        <f t="shared" si="56"/>
        <v>8556.4738830432198</v>
      </c>
      <c r="K275" s="94">
        <v>10.23076923076923</v>
      </c>
      <c r="L275" s="76">
        <v>2.9230769230769229</v>
      </c>
      <c r="M275" s="76">
        <v>2.6153846153846154</v>
      </c>
      <c r="N275" s="76">
        <v>2.5384615384615383</v>
      </c>
      <c r="O275" s="86">
        <v>2.1538461538461537</v>
      </c>
      <c r="P275" s="96">
        <f t="shared" si="57"/>
        <v>1.3692965884546702</v>
      </c>
      <c r="Q275" s="77">
        <f t="shared" si="58"/>
        <v>62.342857142857142</v>
      </c>
      <c r="R275" s="34">
        <f t="shared" si="59"/>
        <v>13</v>
      </c>
      <c r="S275" s="175">
        <v>0</v>
      </c>
      <c r="T275" s="176">
        <v>2</v>
      </c>
      <c r="U275" s="176">
        <v>1</v>
      </c>
      <c r="V275" s="176">
        <v>2</v>
      </c>
      <c r="W275" s="176">
        <v>2</v>
      </c>
      <c r="X275" s="176">
        <v>1</v>
      </c>
      <c r="Y275" s="176">
        <v>1</v>
      </c>
      <c r="Z275" s="176">
        <v>0</v>
      </c>
      <c r="AA275" s="176">
        <v>1</v>
      </c>
      <c r="AB275" s="176">
        <v>0</v>
      </c>
      <c r="AC275" s="176">
        <v>0</v>
      </c>
      <c r="AD275" s="176">
        <v>0</v>
      </c>
      <c r="AE275" s="176">
        <v>2</v>
      </c>
      <c r="AF275" s="176">
        <v>0</v>
      </c>
      <c r="AG275" s="176">
        <v>1</v>
      </c>
      <c r="AH275" s="176">
        <v>0</v>
      </c>
      <c r="AI275" s="177">
        <v>0</v>
      </c>
      <c r="AJ275" s="325"/>
    </row>
    <row r="276" spans="2:36" customFormat="1">
      <c r="B276" s="88">
        <f t="shared" si="60"/>
        <v>8</v>
      </c>
      <c r="C276" s="90" t="s">
        <v>940</v>
      </c>
      <c r="D276" s="75" t="s">
        <v>941</v>
      </c>
      <c r="E276" s="82"/>
      <c r="F276" s="31"/>
      <c r="G276" s="33" t="s">
        <v>20</v>
      </c>
      <c r="H276" s="32">
        <v>1990</v>
      </c>
      <c r="I276" s="286">
        <f>SUMIFS('Songs database'!H:H,'Songs database'!E:E,C276,'Songs database'!I:I,D276)</f>
        <v>0</v>
      </c>
      <c r="J276" s="92">
        <f t="shared" si="56"/>
        <v>8523.8134488241212</v>
      </c>
      <c r="K276" s="94">
        <v>11.333333333333334</v>
      </c>
      <c r="L276" s="76">
        <v>3.6666666666666665</v>
      </c>
      <c r="M276" s="76">
        <v>2.6666666666666665</v>
      </c>
      <c r="N276" s="76">
        <v>2.8333333333333335</v>
      </c>
      <c r="O276" s="86">
        <v>2.1666666666666665</v>
      </c>
      <c r="P276" s="96">
        <f t="shared" si="57"/>
        <v>1.2635816774004698</v>
      </c>
      <c r="Q276" s="77">
        <f t="shared" si="58"/>
        <v>54.285714285714285</v>
      </c>
      <c r="R276" s="34">
        <f t="shared" si="59"/>
        <v>12</v>
      </c>
      <c r="S276" s="175">
        <v>0</v>
      </c>
      <c r="T276" s="176">
        <v>1</v>
      </c>
      <c r="U276" s="176">
        <v>1</v>
      </c>
      <c r="V276" s="176">
        <v>2</v>
      </c>
      <c r="W276" s="176">
        <v>2</v>
      </c>
      <c r="X276" s="176">
        <v>2</v>
      </c>
      <c r="Y276" s="176">
        <v>2</v>
      </c>
      <c r="Z276" s="176">
        <v>1</v>
      </c>
      <c r="AA276" s="176">
        <v>0</v>
      </c>
      <c r="AB276" s="176">
        <v>0</v>
      </c>
      <c r="AC276" s="176">
        <v>1</v>
      </c>
      <c r="AD276" s="176">
        <v>0</v>
      </c>
      <c r="AE276" s="176">
        <v>0</v>
      </c>
      <c r="AF276" s="176">
        <v>0</v>
      </c>
      <c r="AG276" s="176">
        <v>0</v>
      </c>
      <c r="AH276" s="176">
        <v>0</v>
      </c>
      <c r="AI276" s="177">
        <v>0</v>
      </c>
      <c r="AJ276" s="325"/>
    </row>
    <row r="277" spans="2:36" customFormat="1">
      <c r="B277" s="88">
        <f t="shared" si="60"/>
        <v>9</v>
      </c>
      <c r="C277" s="90" t="s">
        <v>1437</v>
      </c>
      <c r="D277" s="75" t="s">
        <v>1118</v>
      </c>
      <c r="E277" s="82"/>
      <c r="F277" s="31"/>
      <c r="G277" s="33" t="s">
        <v>936</v>
      </c>
      <c r="H277" s="32">
        <v>1988</v>
      </c>
      <c r="I277" s="286">
        <f>SUMIFS('Songs database'!H:H,'Songs database'!E:E,C277,'Songs database'!I:I,D277)</f>
        <v>0</v>
      </c>
      <c r="J277" s="92">
        <f t="shared" si="56"/>
        <v>8435.3619133604479</v>
      </c>
      <c r="K277" s="94">
        <v>11.727272727272727</v>
      </c>
      <c r="L277" s="76">
        <v>3.7272727272727271</v>
      </c>
      <c r="M277" s="76">
        <v>3.1818181818181817</v>
      </c>
      <c r="N277" s="76">
        <v>2.4545454545454546</v>
      </c>
      <c r="O277" s="86">
        <v>2.3636363636363638</v>
      </c>
      <c r="P277" s="96">
        <f t="shared" si="57"/>
        <v>1.2236140938710303</v>
      </c>
      <c r="Q277" s="77">
        <f t="shared" si="58"/>
        <v>48.285714285714278</v>
      </c>
      <c r="R277" s="34">
        <f t="shared" si="59"/>
        <v>11</v>
      </c>
      <c r="S277" s="175">
        <v>0</v>
      </c>
      <c r="T277" s="176">
        <v>0</v>
      </c>
      <c r="U277" s="176">
        <v>1</v>
      </c>
      <c r="V277" s="176">
        <v>4</v>
      </c>
      <c r="W277" s="176">
        <v>3</v>
      </c>
      <c r="X277" s="176">
        <v>0</v>
      </c>
      <c r="Y277" s="176">
        <v>1</v>
      </c>
      <c r="Z277" s="176">
        <v>1</v>
      </c>
      <c r="AA277" s="176">
        <v>1</v>
      </c>
      <c r="AB277" s="176">
        <v>0</v>
      </c>
      <c r="AC277" s="176">
        <v>0</v>
      </c>
      <c r="AD277" s="176">
        <v>0</v>
      </c>
      <c r="AE277" s="176">
        <v>0</v>
      </c>
      <c r="AF277" s="176">
        <v>0</v>
      </c>
      <c r="AG277" s="176">
        <v>0</v>
      </c>
      <c r="AH277" s="176">
        <v>0</v>
      </c>
      <c r="AI277" s="177">
        <v>0</v>
      </c>
      <c r="AJ277" s="325"/>
    </row>
    <row r="278" spans="2:36" customFormat="1">
      <c r="B278" s="88">
        <f t="shared" si="60"/>
        <v>10</v>
      </c>
      <c r="C278" s="90" t="s">
        <v>443</v>
      </c>
      <c r="D278" s="75" t="s">
        <v>1415</v>
      </c>
      <c r="E278" s="82"/>
      <c r="F278" s="31"/>
      <c r="G278" s="33" t="s">
        <v>19</v>
      </c>
      <c r="H278" s="32">
        <v>1987</v>
      </c>
      <c r="I278" s="286">
        <f>SUMIFS('Songs database'!H:H,'Songs database'!E:E,C278,'Songs database'!I:I,D278)</f>
        <v>0</v>
      </c>
      <c r="J278" s="92">
        <f t="shared" si="56"/>
        <v>8037.8139644739531</v>
      </c>
      <c r="K278" s="94">
        <v>10.7</v>
      </c>
      <c r="L278" s="76">
        <v>3.2</v>
      </c>
      <c r="M278" s="76">
        <v>3</v>
      </c>
      <c r="N278" s="76">
        <v>1.9</v>
      </c>
      <c r="O278" s="86">
        <v>2.6</v>
      </c>
      <c r="P278" s="96">
        <f t="shared" si="57"/>
        <v>1.2717416428315353</v>
      </c>
      <c r="Q278" s="77">
        <f t="shared" si="58"/>
        <v>43.263492063492059</v>
      </c>
      <c r="R278" s="34">
        <f t="shared" si="59"/>
        <v>10</v>
      </c>
      <c r="S278" s="175">
        <v>0</v>
      </c>
      <c r="T278" s="176">
        <v>1</v>
      </c>
      <c r="U278" s="176">
        <v>1</v>
      </c>
      <c r="V278" s="176">
        <v>1</v>
      </c>
      <c r="W278" s="176">
        <v>1</v>
      </c>
      <c r="X278" s="176">
        <v>1</v>
      </c>
      <c r="Y278" s="176">
        <v>1</v>
      </c>
      <c r="Z278" s="176">
        <v>1</v>
      </c>
      <c r="AA278" s="176">
        <v>2</v>
      </c>
      <c r="AB278" s="176">
        <v>1</v>
      </c>
      <c r="AC278" s="176">
        <v>0</v>
      </c>
      <c r="AD278" s="176">
        <v>0</v>
      </c>
      <c r="AE278" s="176">
        <v>0</v>
      </c>
      <c r="AF278" s="176">
        <v>0</v>
      </c>
      <c r="AG278" s="176">
        <v>0</v>
      </c>
      <c r="AH278" s="176">
        <v>0</v>
      </c>
      <c r="AI278" s="177">
        <v>0</v>
      </c>
      <c r="AJ278" s="325"/>
    </row>
    <row r="279" spans="2:36" customFormat="1">
      <c r="B279" s="87">
        <f t="shared" si="60"/>
        <v>11</v>
      </c>
      <c r="C279" s="89" t="s">
        <v>1136</v>
      </c>
      <c r="D279" s="78" t="s">
        <v>1137</v>
      </c>
      <c r="E279" s="81"/>
      <c r="F279" s="52"/>
      <c r="G279" s="54" t="s">
        <v>936</v>
      </c>
      <c r="H279" s="53">
        <v>1985</v>
      </c>
      <c r="I279" s="342">
        <f>SUMIFS('Songs database'!H:H,'Songs database'!E:E,C279,'Songs database'!I:I,D279)</f>
        <v>0</v>
      </c>
      <c r="J279" s="91">
        <f t="shared" si="56"/>
        <v>7980.0769368493193</v>
      </c>
      <c r="K279" s="93">
        <v>10.818181818181818</v>
      </c>
      <c r="L279" s="79">
        <v>3.3636363636363638</v>
      </c>
      <c r="M279" s="79">
        <v>2.8181818181818183</v>
      </c>
      <c r="N279" s="79">
        <v>2.1818181818181817</v>
      </c>
      <c r="O279" s="85">
        <v>2.4545454545454546</v>
      </c>
      <c r="P279" s="95">
        <f t="shared" si="57"/>
        <v>1.2452711673013412</v>
      </c>
      <c r="Q279" s="80">
        <f t="shared" si="58"/>
        <v>46.13333333333334</v>
      </c>
      <c r="R279" s="55">
        <f t="shared" si="59"/>
        <v>11</v>
      </c>
      <c r="S279" s="173">
        <v>0</v>
      </c>
      <c r="T279" s="174">
        <v>1</v>
      </c>
      <c r="U279" s="174">
        <v>0</v>
      </c>
      <c r="V279" s="174">
        <v>3</v>
      </c>
      <c r="W279" s="174">
        <v>1</v>
      </c>
      <c r="X279" s="174">
        <v>1</v>
      </c>
      <c r="Y279" s="174">
        <v>2</v>
      </c>
      <c r="Z279" s="174">
        <v>0</v>
      </c>
      <c r="AA279" s="174">
        <v>2</v>
      </c>
      <c r="AB279" s="174">
        <v>0</v>
      </c>
      <c r="AC279" s="174">
        <v>1</v>
      </c>
      <c r="AD279" s="174">
        <v>0</v>
      </c>
      <c r="AE279" s="174">
        <v>0</v>
      </c>
      <c r="AF279" s="174">
        <v>0</v>
      </c>
      <c r="AG279" s="174">
        <v>0</v>
      </c>
      <c r="AH279" s="174">
        <v>0</v>
      </c>
      <c r="AI279" s="272">
        <v>0</v>
      </c>
      <c r="AJ279" s="325" t="s">
        <v>1499</v>
      </c>
    </row>
    <row r="280" spans="2:36" customFormat="1">
      <c r="B280" s="88">
        <f t="shared" si="60"/>
        <v>12</v>
      </c>
      <c r="C280" s="90" t="s">
        <v>1136</v>
      </c>
      <c r="D280" s="75" t="s">
        <v>1138</v>
      </c>
      <c r="E280" s="82"/>
      <c r="F280" s="31"/>
      <c r="G280" s="33" t="s">
        <v>936</v>
      </c>
      <c r="H280" s="32">
        <v>1988</v>
      </c>
      <c r="I280" s="286">
        <f>SUMIFS('Songs database'!H:H,'Songs database'!E:E,C280,'Songs database'!I:I,D280)</f>
        <v>0</v>
      </c>
      <c r="J280" s="92">
        <f t="shared" si="56"/>
        <v>7964.1879150528421</v>
      </c>
      <c r="K280" s="94">
        <v>10.6</v>
      </c>
      <c r="L280" s="76">
        <v>3.6</v>
      </c>
      <c r="M280" s="76">
        <v>2.2999999999999998</v>
      </c>
      <c r="N280" s="76">
        <v>2.5</v>
      </c>
      <c r="O280" s="86">
        <v>2.2000000000000002</v>
      </c>
      <c r="P280" s="96">
        <f t="shared" si="57"/>
        <v>1.2712491854653003</v>
      </c>
      <c r="Q280" s="77">
        <f t="shared" si="58"/>
        <v>42.825974025974027</v>
      </c>
      <c r="R280" s="34">
        <f t="shared" si="59"/>
        <v>10</v>
      </c>
      <c r="S280" s="175">
        <v>0</v>
      </c>
      <c r="T280" s="176">
        <v>1</v>
      </c>
      <c r="U280" s="176">
        <v>0</v>
      </c>
      <c r="V280" s="176">
        <v>3</v>
      </c>
      <c r="W280" s="176">
        <v>1</v>
      </c>
      <c r="X280" s="176">
        <v>1</v>
      </c>
      <c r="Y280" s="176">
        <v>0</v>
      </c>
      <c r="Z280" s="176">
        <v>2</v>
      </c>
      <c r="AA280" s="176">
        <v>0</v>
      </c>
      <c r="AB280" s="176">
        <v>0</v>
      </c>
      <c r="AC280" s="176">
        <v>1</v>
      </c>
      <c r="AD280" s="176">
        <v>1</v>
      </c>
      <c r="AE280" s="176">
        <v>0</v>
      </c>
      <c r="AF280" s="176">
        <v>0</v>
      </c>
      <c r="AG280" s="176">
        <v>0</v>
      </c>
      <c r="AH280" s="176">
        <v>0</v>
      </c>
      <c r="AI280" s="177">
        <v>0</v>
      </c>
      <c r="AJ280" s="325"/>
    </row>
    <row r="281" spans="2:36" customFormat="1">
      <c r="B281" s="88">
        <f t="shared" si="60"/>
        <v>13</v>
      </c>
      <c r="C281" s="90" t="s">
        <v>937</v>
      </c>
      <c r="D281" s="75" t="s">
        <v>1416</v>
      </c>
      <c r="E281" s="82"/>
      <c r="F281" s="31"/>
      <c r="G281" s="33" t="s">
        <v>1231</v>
      </c>
      <c r="H281" s="32">
        <v>1992</v>
      </c>
      <c r="I281" s="286">
        <f>SUMIFS('Songs database'!H:H,'Songs database'!E:E,C281,'Songs database'!I:I,D281)</f>
        <v>0</v>
      </c>
      <c r="J281" s="92">
        <f t="shared" si="56"/>
        <v>7958.8931826063335</v>
      </c>
      <c r="K281" s="94">
        <v>10.083333333333334</v>
      </c>
      <c r="L281" s="76">
        <v>2.5</v>
      </c>
      <c r="M281" s="76">
        <v>2.9166666666666665</v>
      </c>
      <c r="N281" s="76">
        <v>2.3333333333333335</v>
      </c>
      <c r="O281" s="86">
        <v>2.3333333333333335</v>
      </c>
      <c r="P281" s="96">
        <f t="shared" si="57"/>
        <v>1.308239407066264</v>
      </c>
      <c r="Q281" s="77">
        <f t="shared" si="58"/>
        <v>51.772582972582974</v>
      </c>
      <c r="R281" s="34">
        <f t="shared" si="59"/>
        <v>12</v>
      </c>
      <c r="S281" s="175">
        <v>0</v>
      </c>
      <c r="T281" s="176">
        <v>1</v>
      </c>
      <c r="U281" s="176">
        <v>2</v>
      </c>
      <c r="V281" s="176">
        <v>1</v>
      </c>
      <c r="W281" s="176">
        <v>1</v>
      </c>
      <c r="X281" s="176">
        <v>1</v>
      </c>
      <c r="Y281" s="176">
        <v>1</v>
      </c>
      <c r="Z281" s="176">
        <v>1</v>
      </c>
      <c r="AA281" s="176">
        <v>0</v>
      </c>
      <c r="AB281" s="176">
        <v>1</v>
      </c>
      <c r="AC281" s="176">
        <v>1</v>
      </c>
      <c r="AD281" s="176">
        <v>2</v>
      </c>
      <c r="AE281" s="176">
        <v>0</v>
      </c>
      <c r="AF281" s="176">
        <v>0</v>
      </c>
      <c r="AG281" s="176">
        <v>0</v>
      </c>
      <c r="AH281" s="176">
        <v>0</v>
      </c>
      <c r="AI281" s="177">
        <v>0</v>
      </c>
      <c r="AJ281" s="325"/>
    </row>
    <row r="282" spans="2:36" customFormat="1">
      <c r="B282" s="88">
        <f t="shared" si="60"/>
        <v>14</v>
      </c>
      <c r="C282" s="90" t="s">
        <v>443</v>
      </c>
      <c r="D282" s="75" t="s">
        <v>443</v>
      </c>
      <c r="E282" s="82"/>
      <c r="F282" s="31"/>
      <c r="G282" s="33" t="s">
        <v>19</v>
      </c>
      <c r="H282" s="32">
        <v>1989</v>
      </c>
      <c r="I282" s="286">
        <f>SUMIFS('Songs database'!H:H,'Songs database'!E:E,C282,'Songs database'!I:I,D282)</f>
        <v>0</v>
      </c>
      <c r="J282" s="92">
        <f t="shared" si="56"/>
        <v>7860.7285980378665</v>
      </c>
      <c r="K282" s="94">
        <v>11</v>
      </c>
      <c r="L282" s="76">
        <v>3.3</v>
      </c>
      <c r="M282" s="76">
        <v>2.5</v>
      </c>
      <c r="N282" s="76">
        <v>2.5</v>
      </c>
      <c r="O282" s="86">
        <v>2.7</v>
      </c>
      <c r="P282" s="96">
        <f t="shared" si="57"/>
        <v>1.2187093686570747</v>
      </c>
      <c r="Q282" s="77">
        <f t="shared" si="58"/>
        <v>40.844444444444449</v>
      </c>
      <c r="R282" s="34">
        <f t="shared" si="59"/>
        <v>10</v>
      </c>
      <c r="S282" s="175">
        <v>0</v>
      </c>
      <c r="T282" s="176">
        <v>0</v>
      </c>
      <c r="U282" s="176">
        <v>2</v>
      </c>
      <c r="V282" s="176">
        <v>1</v>
      </c>
      <c r="W282" s="176">
        <v>1</v>
      </c>
      <c r="X282" s="176">
        <v>2</v>
      </c>
      <c r="Y282" s="176">
        <v>2</v>
      </c>
      <c r="Z282" s="176">
        <v>0</v>
      </c>
      <c r="AA282" s="176">
        <v>1</v>
      </c>
      <c r="AB282" s="176">
        <v>1</v>
      </c>
      <c r="AC282" s="176">
        <v>0</v>
      </c>
      <c r="AD282" s="176">
        <v>0</v>
      </c>
      <c r="AE282" s="176">
        <v>0</v>
      </c>
      <c r="AF282" s="176">
        <v>0</v>
      </c>
      <c r="AG282" s="176">
        <v>0</v>
      </c>
      <c r="AH282" s="176">
        <v>0</v>
      </c>
      <c r="AI282" s="177">
        <v>0</v>
      </c>
      <c r="AJ282" s="325"/>
    </row>
    <row r="283" spans="2:36" customFormat="1">
      <c r="B283" s="88">
        <f t="shared" si="60"/>
        <v>15</v>
      </c>
      <c r="C283" s="90" t="s">
        <v>940</v>
      </c>
      <c r="D283" s="75" t="s">
        <v>174</v>
      </c>
      <c r="E283" s="82"/>
      <c r="F283" s="31"/>
      <c r="G283" s="33" t="s">
        <v>20</v>
      </c>
      <c r="H283" s="32">
        <v>1982</v>
      </c>
      <c r="I283" s="286">
        <f>SUMIFS('Songs database'!H:H,'Songs database'!E:E,C283,'Songs database'!I:I,D283)</f>
        <v>0</v>
      </c>
      <c r="J283" s="92">
        <f t="shared" si="56"/>
        <v>7803.0605385352164</v>
      </c>
      <c r="K283" s="94">
        <v>10.857142857142858</v>
      </c>
      <c r="L283" s="76">
        <v>3.3571428571428572</v>
      </c>
      <c r="M283" s="76">
        <v>2.5</v>
      </c>
      <c r="N283" s="76">
        <v>2.7857142857142856</v>
      </c>
      <c r="O283" s="86">
        <v>2.2142857142857144</v>
      </c>
      <c r="P283" s="96">
        <f t="shared" si="57"/>
        <v>1.199491044191058</v>
      </c>
      <c r="Q283" s="77">
        <f t="shared" si="58"/>
        <v>54.673593073593068</v>
      </c>
      <c r="R283" s="34">
        <f t="shared" si="59"/>
        <v>14</v>
      </c>
      <c r="S283" s="175">
        <v>0</v>
      </c>
      <c r="T283" s="176">
        <v>1</v>
      </c>
      <c r="U283" s="176">
        <v>0</v>
      </c>
      <c r="V283" s="176">
        <v>2</v>
      </c>
      <c r="W283" s="176">
        <v>2</v>
      </c>
      <c r="X283" s="176">
        <v>3</v>
      </c>
      <c r="Y283" s="176">
        <v>4</v>
      </c>
      <c r="Z283" s="176">
        <v>1</v>
      </c>
      <c r="AA283" s="176">
        <v>0</v>
      </c>
      <c r="AB283" s="176">
        <v>0</v>
      </c>
      <c r="AC283" s="176">
        <v>0</v>
      </c>
      <c r="AD283" s="176">
        <v>1</v>
      </c>
      <c r="AE283" s="176">
        <v>0</v>
      </c>
      <c r="AF283" s="176">
        <v>0</v>
      </c>
      <c r="AG283" s="176">
        <v>0</v>
      </c>
      <c r="AH283" s="176">
        <v>0</v>
      </c>
      <c r="AI283" s="177">
        <v>0</v>
      </c>
      <c r="AJ283" s="325"/>
    </row>
    <row r="284" spans="2:36" customFormat="1">
      <c r="B284" s="88">
        <f t="shared" si="60"/>
        <v>16</v>
      </c>
      <c r="C284" s="90" t="s">
        <v>1437</v>
      </c>
      <c r="D284" s="75" t="s">
        <v>1124</v>
      </c>
      <c r="E284" s="82"/>
      <c r="F284" s="31"/>
      <c r="G284" s="33" t="s">
        <v>19</v>
      </c>
      <c r="H284" s="32">
        <v>1998</v>
      </c>
      <c r="I284" s="286">
        <f>SUMIFS('Songs database'!H:H,'Songs database'!E:E,C284,'Songs database'!I:I,D284)</f>
        <v>0</v>
      </c>
      <c r="J284" s="92">
        <f t="shared" si="56"/>
        <v>7770.5371474097692</v>
      </c>
      <c r="K284" s="94">
        <v>10.214285714285714</v>
      </c>
      <c r="L284" s="76">
        <v>2.3571428571428572</v>
      </c>
      <c r="M284" s="76">
        <v>2.7857142857142856</v>
      </c>
      <c r="N284" s="76">
        <v>2.5</v>
      </c>
      <c r="O284" s="86">
        <v>2.5714285714285716</v>
      </c>
      <c r="P284" s="96">
        <f t="shared" si="57"/>
        <v>1.2552564581266952</v>
      </c>
      <c r="Q284" s="77">
        <f t="shared" si="58"/>
        <v>56.330158730158729</v>
      </c>
      <c r="R284" s="34">
        <f t="shared" si="59"/>
        <v>14</v>
      </c>
      <c r="S284" s="175">
        <v>0</v>
      </c>
      <c r="T284" s="176">
        <v>1</v>
      </c>
      <c r="U284" s="176">
        <v>1</v>
      </c>
      <c r="V284" s="176">
        <v>2</v>
      </c>
      <c r="W284" s="176">
        <v>2</v>
      </c>
      <c r="X284" s="176">
        <v>2</v>
      </c>
      <c r="Y284" s="176">
        <v>1</v>
      </c>
      <c r="Z284" s="176">
        <v>1</v>
      </c>
      <c r="AA284" s="176">
        <v>0</v>
      </c>
      <c r="AB284" s="176">
        <v>1</v>
      </c>
      <c r="AC284" s="176">
        <v>2</v>
      </c>
      <c r="AD284" s="176">
        <v>0</v>
      </c>
      <c r="AE284" s="176">
        <v>1</v>
      </c>
      <c r="AF284" s="176">
        <v>0</v>
      </c>
      <c r="AG284" s="176">
        <v>0</v>
      </c>
      <c r="AH284" s="176">
        <v>0</v>
      </c>
      <c r="AI284" s="177">
        <v>0</v>
      </c>
      <c r="AJ284" s="325"/>
    </row>
    <row r="285" spans="2:36" customFormat="1">
      <c r="B285" s="88">
        <f t="shared" si="60"/>
        <v>17</v>
      </c>
      <c r="C285" s="90" t="s">
        <v>906</v>
      </c>
      <c r="D285" s="75" t="s">
        <v>907</v>
      </c>
      <c r="E285" s="82"/>
      <c r="F285" s="31"/>
      <c r="G285" s="33" t="s">
        <v>20</v>
      </c>
      <c r="H285" s="32">
        <v>1998</v>
      </c>
      <c r="I285" s="286">
        <f>SUMIFS('Songs database'!H:H,'Songs database'!E:E,C285,'Songs database'!I:I,D285)</f>
        <v>0</v>
      </c>
      <c r="J285" s="92">
        <f t="shared" si="56"/>
        <v>7763.1324235737093</v>
      </c>
      <c r="K285" s="94">
        <v>9.8947368421052637</v>
      </c>
      <c r="L285" s="76">
        <v>2.8947368421052633</v>
      </c>
      <c r="M285" s="76">
        <v>2.5263157894736841</v>
      </c>
      <c r="N285" s="76">
        <v>2.2105263157894739</v>
      </c>
      <c r="O285" s="86">
        <v>2.263157894736842</v>
      </c>
      <c r="P285" s="96">
        <f t="shared" si="57"/>
        <v>1.2581697040811306</v>
      </c>
      <c r="Q285" s="77">
        <f t="shared" si="58"/>
        <v>74.400577200577189</v>
      </c>
      <c r="R285" s="34">
        <f t="shared" si="59"/>
        <v>19</v>
      </c>
      <c r="S285" s="175">
        <v>0</v>
      </c>
      <c r="T285" s="176">
        <v>2</v>
      </c>
      <c r="U285" s="176">
        <v>1</v>
      </c>
      <c r="V285" s="176">
        <v>1</v>
      </c>
      <c r="W285" s="176">
        <v>2</v>
      </c>
      <c r="X285" s="176">
        <v>3</v>
      </c>
      <c r="Y285" s="176">
        <v>1</v>
      </c>
      <c r="Z285" s="176">
        <v>3</v>
      </c>
      <c r="AA285" s="176">
        <v>1</v>
      </c>
      <c r="AB285" s="176">
        <v>2</v>
      </c>
      <c r="AC285" s="176">
        <v>1</v>
      </c>
      <c r="AD285" s="176">
        <v>1</v>
      </c>
      <c r="AE285" s="176">
        <v>1</v>
      </c>
      <c r="AF285" s="176">
        <v>0</v>
      </c>
      <c r="AG285" s="176">
        <v>0</v>
      </c>
      <c r="AH285" s="176">
        <v>0</v>
      </c>
      <c r="AI285" s="177">
        <v>0</v>
      </c>
      <c r="AJ285" s="325"/>
    </row>
    <row r="286" spans="2:36" customFormat="1">
      <c r="B286" s="88">
        <f t="shared" si="60"/>
        <v>18</v>
      </c>
      <c r="C286" s="90" t="s">
        <v>1437</v>
      </c>
      <c r="D286" s="75" t="s">
        <v>1120</v>
      </c>
      <c r="E286" s="82"/>
      <c r="F286" s="31"/>
      <c r="G286" s="33" t="s">
        <v>936</v>
      </c>
      <c r="H286" s="32">
        <v>1994</v>
      </c>
      <c r="I286" s="286">
        <f>SUMIFS('Songs database'!H:H,'Songs database'!E:E,C286,'Songs database'!I:I,D286)</f>
        <v>0</v>
      </c>
      <c r="J286" s="92">
        <f t="shared" si="56"/>
        <v>7544.2090875194008</v>
      </c>
      <c r="K286" s="94">
        <v>9.8333333333333339</v>
      </c>
      <c r="L286" s="76">
        <v>3.25</v>
      </c>
      <c r="M286" s="76">
        <v>2.5833333333333335</v>
      </c>
      <c r="N286" s="76">
        <v>1.75</v>
      </c>
      <c r="O286" s="86">
        <v>2.25</v>
      </c>
      <c r="P286" s="96">
        <f t="shared" si="57"/>
        <v>1.2742427448673643</v>
      </c>
      <c r="Q286" s="77">
        <f t="shared" si="58"/>
        <v>47.898989898989896</v>
      </c>
      <c r="R286" s="34">
        <f t="shared" si="59"/>
        <v>12</v>
      </c>
      <c r="S286" s="175">
        <v>0</v>
      </c>
      <c r="T286" s="176">
        <v>1</v>
      </c>
      <c r="U286" s="176">
        <v>1</v>
      </c>
      <c r="V286" s="176">
        <v>1</v>
      </c>
      <c r="W286" s="176">
        <v>2</v>
      </c>
      <c r="X286" s="176">
        <v>2</v>
      </c>
      <c r="Y286" s="176">
        <v>0</v>
      </c>
      <c r="Z286" s="176">
        <v>0</v>
      </c>
      <c r="AA286" s="176">
        <v>1</v>
      </c>
      <c r="AB286" s="176">
        <v>1</v>
      </c>
      <c r="AC286" s="176">
        <v>1</v>
      </c>
      <c r="AD286" s="176">
        <v>1</v>
      </c>
      <c r="AE286" s="176">
        <v>1</v>
      </c>
      <c r="AF286" s="176">
        <v>0</v>
      </c>
      <c r="AG286" s="176">
        <v>0</v>
      </c>
      <c r="AH286" s="176">
        <v>0</v>
      </c>
      <c r="AI286" s="177">
        <v>0</v>
      </c>
      <c r="AJ286" s="325"/>
    </row>
    <row r="287" spans="2:36" customFormat="1">
      <c r="B287" s="88">
        <f t="shared" si="60"/>
        <v>19</v>
      </c>
      <c r="C287" s="90" t="s">
        <v>1438</v>
      </c>
      <c r="D287" s="75" t="s">
        <v>1117</v>
      </c>
      <c r="E287" s="82"/>
      <c r="F287" s="31"/>
      <c r="G287" s="33" t="s">
        <v>151</v>
      </c>
      <c r="H287" s="32">
        <v>2016</v>
      </c>
      <c r="I287" s="286">
        <f>SUMIFS('Songs database'!H:H,'Songs database'!E:E,C287,'Songs database'!I:I,D287)</f>
        <v>0</v>
      </c>
      <c r="J287" s="92">
        <f t="shared" si="56"/>
        <v>7510.6270537093496</v>
      </c>
      <c r="K287" s="94">
        <v>10.583333333333334</v>
      </c>
      <c r="L287" s="76">
        <v>2.6666666666666665</v>
      </c>
      <c r="M287" s="76">
        <v>2.8333333333333335</v>
      </c>
      <c r="N287" s="76">
        <v>2.75</v>
      </c>
      <c r="O287" s="86">
        <v>2.3333333333333335</v>
      </c>
      <c r="P287" s="96">
        <f t="shared" si="57"/>
        <v>1.1957513421865591</v>
      </c>
      <c r="Q287" s="77">
        <f t="shared" si="58"/>
        <v>45.396825396825399</v>
      </c>
      <c r="R287" s="34">
        <f t="shared" si="59"/>
        <v>12</v>
      </c>
      <c r="S287" s="175">
        <v>0</v>
      </c>
      <c r="T287" s="176">
        <v>0</v>
      </c>
      <c r="U287" s="176">
        <v>2</v>
      </c>
      <c r="V287" s="176">
        <v>1</v>
      </c>
      <c r="W287" s="176">
        <v>1</v>
      </c>
      <c r="X287" s="176">
        <v>2</v>
      </c>
      <c r="Y287" s="176">
        <v>3</v>
      </c>
      <c r="Z287" s="176">
        <v>1</v>
      </c>
      <c r="AA287" s="176">
        <v>0</v>
      </c>
      <c r="AB287" s="176">
        <v>1</v>
      </c>
      <c r="AC287" s="176">
        <v>1</v>
      </c>
      <c r="AD287" s="176">
        <v>0</v>
      </c>
      <c r="AE287" s="176">
        <v>0</v>
      </c>
      <c r="AF287" s="176">
        <v>0</v>
      </c>
      <c r="AG287" s="176">
        <v>0</v>
      </c>
      <c r="AH287" s="176">
        <v>0</v>
      </c>
      <c r="AI287" s="177">
        <v>0</v>
      </c>
      <c r="AJ287" s="325"/>
    </row>
    <row r="288" spans="2:36" customFormat="1">
      <c r="B288" s="88">
        <f t="shared" si="60"/>
        <v>20</v>
      </c>
      <c r="C288" s="90" t="s">
        <v>452</v>
      </c>
      <c r="D288" s="75" t="s">
        <v>453</v>
      </c>
      <c r="E288" s="82"/>
      <c r="F288" s="31"/>
      <c r="G288" s="33" t="s">
        <v>31</v>
      </c>
      <c r="H288" s="32">
        <v>1995</v>
      </c>
      <c r="I288" s="286">
        <f>SUMIFS('Songs database'!H:H,'Songs database'!E:E,C288,'Songs database'!I:I,D288)</f>
        <v>0</v>
      </c>
      <c r="J288" s="92">
        <f t="shared" si="56"/>
        <v>7473.9270393678817</v>
      </c>
      <c r="K288" s="94">
        <v>10.4</v>
      </c>
      <c r="L288" s="76">
        <v>3.1</v>
      </c>
      <c r="M288" s="76">
        <v>2.6</v>
      </c>
      <c r="N288" s="76">
        <v>2.2999999999999998</v>
      </c>
      <c r="O288" s="86">
        <v>2.4</v>
      </c>
      <c r="P288" s="96">
        <f t="shared" si="57"/>
        <v>1.2209006063551164</v>
      </c>
      <c r="Q288" s="77">
        <f t="shared" si="58"/>
        <v>38.75555555555556</v>
      </c>
      <c r="R288" s="34">
        <f t="shared" si="59"/>
        <v>10</v>
      </c>
      <c r="S288" s="175">
        <v>0</v>
      </c>
      <c r="T288" s="176">
        <v>0</v>
      </c>
      <c r="U288" s="176">
        <v>2</v>
      </c>
      <c r="V288" s="176">
        <v>1</v>
      </c>
      <c r="W288" s="176">
        <v>1</v>
      </c>
      <c r="X288" s="176">
        <v>1</v>
      </c>
      <c r="Y288" s="176">
        <v>1</v>
      </c>
      <c r="Z288" s="176">
        <v>0</v>
      </c>
      <c r="AA288" s="176">
        <v>2</v>
      </c>
      <c r="AB288" s="176">
        <v>2</v>
      </c>
      <c r="AC288" s="176">
        <v>0</v>
      </c>
      <c r="AD288" s="176">
        <v>0</v>
      </c>
      <c r="AE288" s="176">
        <v>0</v>
      </c>
      <c r="AF288" s="176">
        <v>0</v>
      </c>
      <c r="AG288" s="176">
        <v>0</v>
      </c>
      <c r="AH288" s="176">
        <v>0</v>
      </c>
      <c r="AI288" s="177">
        <v>0</v>
      </c>
      <c r="AJ288" s="325"/>
    </row>
    <row r="289" spans="2:36" customFormat="1">
      <c r="B289" s="87">
        <f t="shared" si="60"/>
        <v>21</v>
      </c>
      <c r="C289" s="89" t="s">
        <v>1114</v>
      </c>
      <c r="D289" s="78" t="s">
        <v>1115</v>
      </c>
      <c r="E289" s="81"/>
      <c r="F289" s="52"/>
      <c r="G289" s="54" t="s">
        <v>20</v>
      </c>
      <c r="H289" s="53">
        <v>2000</v>
      </c>
      <c r="I289" s="342">
        <f>SUMIFS('Songs database'!H:H,'Songs database'!E:E,C289,'Songs database'!I:I,D289)</f>
        <v>0</v>
      </c>
      <c r="J289" s="91">
        <f t="shared" si="56"/>
        <v>7405.6428046496012</v>
      </c>
      <c r="K289" s="93">
        <v>10.666666666666666</v>
      </c>
      <c r="L289" s="79">
        <v>3.5</v>
      </c>
      <c r="M289" s="79">
        <v>2.5833333333333335</v>
      </c>
      <c r="N289" s="79">
        <v>2.0833333333333335</v>
      </c>
      <c r="O289" s="85">
        <v>2.5</v>
      </c>
      <c r="P289" s="95">
        <f t="shared" si="57"/>
        <v>1.173449669557296</v>
      </c>
      <c r="Q289" s="80">
        <f t="shared" si="58"/>
        <v>44.063492063492063</v>
      </c>
      <c r="R289" s="55">
        <f t="shared" si="59"/>
        <v>12</v>
      </c>
      <c r="S289" s="173">
        <v>0</v>
      </c>
      <c r="T289" s="174">
        <v>0</v>
      </c>
      <c r="U289" s="174">
        <v>1</v>
      </c>
      <c r="V289" s="174">
        <v>2</v>
      </c>
      <c r="W289" s="174">
        <v>2</v>
      </c>
      <c r="X289" s="174">
        <v>2</v>
      </c>
      <c r="Y289" s="174">
        <v>2</v>
      </c>
      <c r="Z289" s="174">
        <v>1</v>
      </c>
      <c r="AA289" s="174">
        <v>0</v>
      </c>
      <c r="AB289" s="174">
        <v>1</v>
      </c>
      <c r="AC289" s="174">
        <v>1</v>
      </c>
      <c r="AD289" s="174">
        <v>0</v>
      </c>
      <c r="AE289" s="174">
        <v>0</v>
      </c>
      <c r="AF289" s="174">
        <v>0</v>
      </c>
      <c r="AG289" s="174">
        <v>0</v>
      </c>
      <c r="AH289" s="174">
        <v>0</v>
      </c>
      <c r="AI289" s="272">
        <v>0</v>
      </c>
      <c r="AJ289" s="325" t="s">
        <v>1499</v>
      </c>
    </row>
    <row r="290" spans="2:36" customFormat="1">
      <c r="B290" s="88">
        <f t="shared" si="60"/>
        <v>22</v>
      </c>
      <c r="C290" s="90" t="s">
        <v>1149</v>
      </c>
      <c r="D290" s="75" t="s">
        <v>1151</v>
      </c>
      <c r="E290" s="82"/>
      <c r="F290" s="31"/>
      <c r="G290" s="33" t="s">
        <v>1238</v>
      </c>
      <c r="H290" s="32">
        <v>2006</v>
      </c>
      <c r="I290" s="286">
        <f>SUMIFS('Songs database'!H:H,'Songs database'!E:E,C290,'Songs database'!I:I,D290)</f>
        <v>0</v>
      </c>
      <c r="J290" s="92">
        <f t="shared" si="56"/>
        <v>7396.5413685527101</v>
      </c>
      <c r="K290" s="94">
        <v>9.3888888888888893</v>
      </c>
      <c r="L290" s="76">
        <v>2.5</v>
      </c>
      <c r="M290" s="76">
        <v>2.5</v>
      </c>
      <c r="N290" s="76">
        <v>2.6666666666666665</v>
      </c>
      <c r="O290" s="86">
        <v>1.7222222222222223</v>
      </c>
      <c r="P290" s="96">
        <f t="shared" si="57"/>
        <v>1.2627075236523613</v>
      </c>
      <c r="Q290" s="77">
        <f t="shared" si="58"/>
        <v>67.364679764679764</v>
      </c>
      <c r="R290" s="34">
        <f t="shared" si="59"/>
        <v>18</v>
      </c>
      <c r="S290" s="175">
        <v>0</v>
      </c>
      <c r="T290" s="176">
        <v>1</v>
      </c>
      <c r="U290" s="176">
        <v>2</v>
      </c>
      <c r="V290" s="176">
        <v>3</v>
      </c>
      <c r="W290" s="176">
        <v>0</v>
      </c>
      <c r="X290" s="176">
        <v>0</v>
      </c>
      <c r="Y290" s="176">
        <v>2</v>
      </c>
      <c r="Z290" s="176">
        <v>3</v>
      </c>
      <c r="AA290" s="176">
        <v>1</v>
      </c>
      <c r="AB290" s="176">
        <v>2</v>
      </c>
      <c r="AC290" s="176">
        <v>1</v>
      </c>
      <c r="AD290" s="176">
        <v>1</v>
      </c>
      <c r="AE290" s="176">
        <v>1</v>
      </c>
      <c r="AF290" s="176">
        <v>1</v>
      </c>
      <c r="AG290" s="176">
        <v>0</v>
      </c>
      <c r="AH290" s="176">
        <v>0</v>
      </c>
      <c r="AI290" s="177">
        <v>0</v>
      </c>
      <c r="AJ290" s="325"/>
    </row>
    <row r="291" spans="2:36" customFormat="1">
      <c r="B291" s="88">
        <f t="shared" si="60"/>
        <v>23</v>
      </c>
      <c r="C291" s="90" t="s">
        <v>942</v>
      </c>
      <c r="D291" s="75" t="s">
        <v>943</v>
      </c>
      <c r="E291" s="82"/>
      <c r="F291" s="31"/>
      <c r="G291" s="33" t="s">
        <v>20</v>
      </c>
      <c r="H291" s="32">
        <v>2005</v>
      </c>
      <c r="I291" s="286">
        <f>SUMIFS('Songs database'!H:H,'Songs database'!E:E,C291,'Songs database'!I:I,D291)</f>
        <v>0</v>
      </c>
      <c r="J291" s="92">
        <f t="shared" si="56"/>
        <v>7393.8631542419034</v>
      </c>
      <c r="K291" s="94">
        <v>10.666666666666666</v>
      </c>
      <c r="L291" s="76">
        <v>3.5</v>
      </c>
      <c r="M291" s="76">
        <v>2.4166666666666665</v>
      </c>
      <c r="N291" s="76">
        <v>2.6666666666666665</v>
      </c>
      <c r="O291" s="86">
        <v>2.0833333333333335</v>
      </c>
      <c r="P291" s="96">
        <f t="shared" si="57"/>
        <v>1.119053951349865</v>
      </c>
      <c r="Q291" s="77">
        <f t="shared" si="58"/>
        <v>80.146031746031738</v>
      </c>
      <c r="R291" s="34">
        <f t="shared" si="59"/>
        <v>24</v>
      </c>
      <c r="S291" s="175">
        <v>0</v>
      </c>
      <c r="T291" s="176">
        <v>0</v>
      </c>
      <c r="U291" s="176">
        <v>0</v>
      </c>
      <c r="V291" s="176">
        <v>4</v>
      </c>
      <c r="W291" s="176">
        <v>4</v>
      </c>
      <c r="X291" s="176">
        <v>7</v>
      </c>
      <c r="Y291" s="176">
        <v>3</v>
      </c>
      <c r="Z291" s="176">
        <v>3</v>
      </c>
      <c r="AA291" s="176">
        <v>1</v>
      </c>
      <c r="AB291" s="176">
        <v>2</v>
      </c>
      <c r="AC291" s="176">
        <v>0</v>
      </c>
      <c r="AD291" s="176">
        <v>0</v>
      </c>
      <c r="AE291" s="176">
        <v>0</v>
      </c>
      <c r="AF291" s="176">
        <v>0</v>
      </c>
      <c r="AG291" s="176">
        <v>0</v>
      </c>
      <c r="AH291" s="176">
        <v>0</v>
      </c>
      <c r="AI291" s="177">
        <v>0</v>
      </c>
      <c r="AJ291" s="325"/>
    </row>
    <row r="292" spans="2:36" customFormat="1">
      <c r="B292" s="88">
        <f t="shared" si="60"/>
        <v>24</v>
      </c>
      <c r="C292" s="90" t="s">
        <v>1147</v>
      </c>
      <c r="D292" s="75" t="s">
        <v>1148</v>
      </c>
      <c r="E292" s="82"/>
      <c r="F292" s="31"/>
      <c r="G292" s="33" t="s">
        <v>1241</v>
      </c>
      <c r="H292" s="32">
        <v>2009</v>
      </c>
      <c r="I292" s="286">
        <f>SUMIFS('Songs database'!H:H,'Songs database'!E:E,C292,'Songs database'!I:I,D292)</f>
        <v>0</v>
      </c>
      <c r="J292" s="92">
        <f t="shared" si="56"/>
        <v>7256.8668850371532</v>
      </c>
      <c r="K292" s="94">
        <v>10.583333333333334</v>
      </c>
      <c r="L292" s="76">
        <v>3.0833333333333335</v>
      </c>
      <c r="M292" s="76">
        <v>2.8333333333333335</v>
      </c>
      <c r="N292" s="76">
        <v>2.6666666666666665</v>
      </c>
      <c r="O292" s="86">
        <v>2</v>
      </c>
      <c r="P292" s="96">
        <f t="shared" si="57"/>
        <v>1.16009989700397</v>
      </c>
      <c r="Q292" s="77">
        <f t="shared" si="58"/>
        <v>42.730158730158735</v>
      </c>
      <c r="R292" s="34">
        <f t="shared" si="59"/>
        <v>12</v>
      </c>
      <c r="S292" s="175">
        <v>0</v>
      </c>
      <c r="T292" s="176">
        <v>0</v>
      </c>
      <c r="U292" s="176">
        <v>1</v>
      </c>
      <c r="V292" s="176">
        <v>1</v>
      </c>
      <c r="W292" s="176">
        <v>3</v>
      </c>
      <c r="X292" s="176">
        <v>2</v>
      </c>
      <c r="Y292" s="176">
        <v>2</v>
      </c>
      <c r="Z292" s="176">
        <v>1</v>
      </c>
      <c r="AA292" s="176">
        <v>0</v>
      </c>
      <c r="AB292" s="176">
        <v>1</v>
      </c>
      <c r="AC292" s="176">
        <v>1</v>
      </c>
      <c r="AD292" s="176">
        <v>0</v>
      </c>
      <c r="AE292" s="176">
        <v>0</v>
      </c>
      <c r="AF292" s="176">
        <v>0</v>
      </c>
      <c r="AG292" s="176">
        <v>0</v>
      </c>
      <c r="AH292" s="176">
        <v>0</v>
      </c>
      <c r="AI292" s="177">
        <v>0</v>
      </c>
      <c r="AJ292" s="325"/>
    </row>
    <row r="293" spans="2:36" customFormat="1">
      <c r="B293" s="88">
        <f t="shared" si="60"/>
        <v>25</v>
      </c>
      <c r="C293" s="90" t="s">
        <v>930</v>
      </c>
      <c r="D293" s="75" t="s">
        <v>931</v>
      </c>
      <c r="E293" s="82"/>
      <c r="F293" s="31"/>
      <c r="G293" s="33" t="s">
        <v>31</v>
      </c>
      <c r="H293" s="32">
        <v>2005</v>
      </c>
      <c r="I293" s="286">
        <f>SUMIFS('Songs database'!H:H,'Songs database'!E:E,C293,'Songs database'!I:I,D293)</f>
        <v>0</v>
      </c>
      <c r="J293" s="92">
        <f t="shared" si="56"/>
        <v>7186.9214001491273</v>
      </c>
      <c r="K293" s="94">
        <v>9.7857142857142865</v>
      </c>
      <c r="L293" s="76">
        <v>3.1428571428571428</v>
      </c>
      <c r="M293" s="76">
        <v>2.5</v>
      </c>
      <c r="N293" s="76">
        <v>2</v>
      </c>
      <c r="O293" s="86">
        <v>2.1428571428571428</v>
      </c>
      <c r="P293" s="96">
        <f t="shared" si="57"/>
        <v>1.2140604451400734</v>
      </c>
      <c r="Q293" s="77">
        <f t="shared" si="58"/>
        <v>50.482539682539688</v>
      </c>
      <c r="R293" s="34">
        <f t="shared" si="59"/>
        <v>14</v>
      </c>
      <c r="S293" s="175">
        <v>0</v>
      </c>
      <c r="T293" s="176">
        <v>1</v>
      </c>
      <c r="U293" s="176">
        <v>1</v>
      </c>
      <c r="V293" s="176">
        <v>0</v>
      </c>
      <c r="W293" s="176">
        <v>2</v>
      </c>
      <c r="X293" s="176">
        <v>1</v>
      </c>
      <c r="Y293" s="176">
        <v>3</v>
      </c>
      <c r="Z293" s="176">
        <v>2</v>
      </c>
      <c r="AA293" s="176">
        <v>1</v>
      </c>
      <c r="AB293" s="176">
        <v>1</v>
      </c>
      <c r="AC293" s="176">
        <v>1</v>
      </c>
      <c r="AD293" s="176">
        <v>0</v>
      </c>
      <c r="AE293" s="176">
        <v>1</v>
      </c>
      <c r="AF293" s="176">
        <v>0</v>
      </c>
      <c r="AG293" s="176">
        <v>0</v>
      </c>
      <c r="AH293" s="176">
        <v>0</v>
      </c>
      <c r="AI293" s="177">
        <v>0</v>
      </c>
      <c r="AJ293" s="325"/>
    </row>
    <row r="294" spans="2:36" customFormat="1">
      <c r="B294" s="88">
        <f t="shared" si="60"/>
        <v>26</v>
      </c>
      <c r="C294" s="90" t="s">
        <v>1437</v>
      </c>
      <c r="D294" s="75" t="s">
        <v>1122</v>
      </c>
      <c r="E294" s="82"/>
      <c r="F294" s="31"/>
      <c r="G294" s="33" t="s">
        <v>19</v>
      </c>
      <c r="H294" s="32">
        <v>1997</v>
      </c>
      <c r="I294" s="286">
        <f>SUMIFS('Songs database'!H:H,'Songs database'!E:E,C294,'Songs database'!I:I,D294)</f>
        <v>0</v>
      </c>
      <c r="J294" s="92">
        <f t="shared" si="56"/>
        <v>7108.3713420263521</v>
      </c>
      <c r="K294" s="94">
        <v>9.5</v>
      </c>
      <c r="L294" s="76">
        <v>2.2000000000000002</v>
      </c>
      <c r="M294" s="76">
        <v>2.8</v>
      </c>
      <c r="N294" s="76">
        <v>2.2999999999999998</v>
      </c>
      <c r="O294" s="86">
        <v>2.2000000000000002</v>
      </c>
      <c r="P294" s="96">
        <f t="shared" si="57"/>
        <v>1.2583519113996755</v>
      </c>
      <c r="Q294" s="77">
        <f t="shared" si="58"/>
        <v>37.606926406926405</v>
      </c>
      <c r="R294" s="34">
        <f t="shared" si="59"/>
        <v>10</v>
      </c>
      <c r="S294" s="175">
        <v>0</v>
      </c>
      <c r="T294" s="176">
        <v>1</v>
      </c>
      <c r="U294" s="176">
        <v>0</v>
      </c>
      <c r="V294" s="176">
        <v>2</v>
      </c>
      <c r="W294" s="176">
        <v>1</v>
      </c>
      <c r="X294" s="176">
        <v>0</v>
      </c>
      <c r="Y294" s="176">
        <v>0</v>
      </c>
      <c r="Z294" s="176">
        <v>1</v>
      </c>
      <c r="AA294" s="176">
        <v>2</v>
      </c>
      <c r="AB294" s="176">
        <v>0</v>
      </c>
      <c r="AC294" s="176">
        <v>2</v>
      </c>
      <c r="AD294" s="176">
        <v>1</v>
      </c>
      <c r="AE294" s="176">
        <v>0</v>
      </c>
      <c r="AF294" s="176">
        <v>0</v>
      </c>
      <c r="AG294" s="176">
        <v>0</v>
      </c>
      <c r="AH294" s="176">
        <v>0</v>
      </c>
      <c r="AI294" s="177">
        <v>0</v>
      </c>
      <c r="AJ294" s="325"/>
    </row>
    <row r="295" spans="2:36" customFormat="1">
      <c r="B295" s="88">
        <f>B294+1</f>
        <v>27</v>
      </c>
      <c r="C295" s="90" t="s">
        <v>1149</v>
      </c>
      <c r="D295" s="75" t="s">
        <v>1150</v>
      </c>
      <c r="E295" s="82"/>
      <c r="F295" s="31"/>
      <c r="G295" s="33" t="s">
        <v>1238</v>
      </c>
      <c r="H295" s="32">
        <v>1987</v>
      </c>
      <c r="I295" s="286">
        <f>SUMIFS('Songs database'!H:H,'Songs database'!E:E,C295,'Songs database'!I:I,D295)</f>
        <v>0</v>
      </c>
      <c r="J295" s="92">
        <f t="shared" si="56"/>
        <v>7039.2598807532358</v>
      </c>
      <c r="K295" s="94">
        <v>10</v>
      </c>
      <c r="L295" s="76">
        <v>2.7857142857142856</v>
      </c>
      <c r="M295" s="76">
        <v>2.5714285714285716</v>
      </c>
      <c r="N295" s="76">
        <v>2.5</v>
      </c>
      <c r="O295" s="86">
        <v>2.1428571428571428</v>
      </c>
      <c r="P295" s="96">
        <f t="shared" si="57"/>
        <v>1.1717769516805643</v>
      </c>
      <c r="Q295" s="77">
        <f t="shared" si="58"/>
        <v>48.05714285714285</v>
      </c>
      <c r="R295" s="34">
        <f t="shared" si="59"/>
        <v>14</v>
      </c>
      <c r="S295" s="175">
        <v>0</v>
      </c>
      <c r="T295" s="176">
        <v>1</v>
      </c>
      <c r="U295" s="176">
        <v>0</v>
      </c>
      <c r="V295" s="176">
        <v>1</v>
      </c>
      <c r="W295" s="176">
        <v>1</v>
      </c>
      <c r="X295" s="176">
        <v>3</v>
      </c>
      <c r="Y295" s="176">
        <v>1</v>
      </c>
      <c r="Z295" s="176">
        <v>3</v>
      </c>
      <c r="AA295" s="176">
        <v>3</v>
      </c>
      <c r="AB295" s="176">
        <v>0</v>
      </c>
      <c r="AC295" s="176">
        <v>1</v>
      </c>
      <c r="AD295" s="176">
        <v>0</v>
      </c>
      <c r="AE295" s="176">
        <v>0</v>
      </c>
      <c r="AF295" s="176">
        <v>0</v>
      </c>
      <c r="AG295" s="176">
        <v>0</v>
      </c>
      <c r="AH295" s="176">
        <v>0</v>
      </c>
      <c r="AI295" s="177">
        <v>0</v>
      </c>
      <c r="AJ295" s="325"/>
    </row>
    <row r="296" spans="2:36" customFormat="1">
      <c r="B296" s="88">
        <f t="shared" si="60"/>
        <v>28</v>
      </c>
      <c r="C296" s="90" t="s">
        <v>116</v>
      </c>
      <c r="D296" s="75" t="s">
        <v>117</v>
      </c>
      <c r="E296" s="82"/>
      <c r="F296" s="31"/>
      <c r="G296" s="33" t="s">
        <v>91</v>
      </c>
      <c r="H296" s="32">
        <v>2001</v>
      </c>
      <c r="I296" s="286">
        <f>SUMIFS('Songs database'!H:H,'Songs database'!E:E,C296,'Songs database'!I:I,D296)</f>
        <v>0</v>
      </c>
      <c r="J296" s="92">
        <f t="shared" si="56"/>
        <v>6938.4348682674536</v>
      </c>
      <c r="K296" s="94">
        <v>10.538461538461538</v>
      </c>
      <c r="L296" s="76">
        <v>2.3846153846153846</v>
      </c>
      <c r="M296" s="76">
        <v>2.7692307692307692</v>
      </c>
      <c r="N296" s="76">
        <v>2.6923076923076925</v>
      </c>
      <c r="O296" s="86">
        <v>2.6923076923076925</v>
      </c>
      <c r="P296" s="96">
        <f t="shared" si="57"/>
        <v>1.1137172541170164</v>
      </c>
      <c r="Q296" s="77">
        <f t="shared" si="58"/>
        <v>42.482539682539681</v>
      </c>
      <c r="R296" s="34">
        <f t="shared" si="59"/>
        <v>13</v>
      </c>
      <c r="S296" s="175">
        <v>0</v>
      </c>
      <c r="T296" s="176">
        <v>0</v>
      </c>
      <c r="U296" s="176">
        <v>0</v>
      </c>
      <c r="V296" s="176">
        <v>2</v>
      </c>
      <c r="W296" s="176">
        <v>2</v>
      </c>
      <c r="X296" s="176">
        <v>4</v>
      </c>
      <c r="Y296" s="176">
        <v>1</v>
      </c>
      <c r="Z296" s="176">
        <v>2</v>
      </c>
      <c r="AA296" s="176">
        <v>1</v>
      </c>
      <c r="AB296" s="176">
        <v>1</v>
      </c>
      <c r="AC296" s="176">
        <v>0</v>
      </c>
      <c r="AD296" s="176">
        <v>0</v>
      </c>
      <c r="AE296" s="176">
        <v>0</v>
      </c>
      <c r="AF296" s="176">
        <v>0</v>
      </c>
      <c r="AG296" s="176">
        <v>0</v>
      </c>
      <c r="AH296" s="176">
        <v>0</v>
      </c>
      <c r="AI296" s="177">
        <v>0</v>
      </c>
      <c r="AJ296" s="325"/>
    </row>
    <row r="297" spans="2:36" customFormat="1">
      <c r="B297" s="88">
        <f t="shared" si="60"/>
        <v>29</v>
      </c>
      <c r="C297" s="90" t="s">
        <v>57</v>
      </c>
      <c r="D297" s="75" t="s">
        <v>77</v>
      </c>
      <c r="E297" s="82"/>
      <c r="F297" s="31"/>
      <c r="G297" s="33" t="s">
        <v>91</v>
      </c>
      <c r="H297" s="32">
        <v>2000</v>
      </c>
      <c r="I297" s="286">
        <f>SUMIFS('Songs database'!H:H,'Songs database'!E:E,C297,'Songs database'!I:I,D297)</f>
        <v>3.2187499999999994E-2</v>
      </c>
      <c r="J297" s="92">
        <f t="shared" si="56"/>
        <v>6902.1971421997223</v>
      </c>
      <c r="K297" s="94">
        <v>9</v>
      </c>
      <c r="L297" s="76">
        <v>1.8333333333333333</v>
      </c>
      <c r="M297" s="76">
        <v>2.5833333333333335</v>
      </c>
      <c r="N297" s="76">
        <v>2.3333333333333335</v>
      </c>
      <c r="O297" s="86">
        <v>2.25</v>
      </c>
      <c r="P297" s="96">
        <f t="shared" si="57"/>
        <v>1.266391603192544</v>
      </c>
      <c r="Q297" s="77">
        <f t="shared" si="58"/>
        <v>43.3011877011877</v>
      </c>
      <c r="R297" s="34">
        <f t="shared" si="59"/>
        <v>12</v>
      </c>
      <c r="S297" s="175">
        <v>1</v>
      </c>
      <c r="T297" s="176">
        <v>0</v>
      </c>
      <c r="U297" s="176">
        <v>0</v>
      </c>
      <c r="V297" s="176">
        <v>1</v>
      </c>
      <c r="W297" s="176">
        <v>1</v>
      </c>
      <c r="X297" s="176">
        <v>0</v>
      </c>
      <c r="Y297" s="176">
        <v>2</v>
      </c>
      <c r="Z297" s="176">
        <v>2</v>
      </c>
      <c r="AA297" s="176">
        <v>1</v>
      </c>
      <c r="AB297" s="176">
        <v>1</v>
      </c>
      <c r="AC297" s="176">
        <v>1</v>
      </c>
      <c r="AD297" s="176">
        <v>1</v>
      </c>
      <c r="AE297" s="176">
        <v>0</v>
      </c>
      <c r="AF297" s="176">
        <v>1</v>
      </c>
      <c r="AG297" s="176">
        <v>0</v>
      </c>
      <c r="AH297" s="176">
        <v>0</v>
      </c>
      <c r="AI297" s="177">
        <v>0</v>
      </c>
      <c r="AJ297" s="325"/>
    </row>
    <row r="298" spans="2:36" customFormat="1">
      <c r="B298" s="88">
        <f t="shared" si="60"/>
        <v>30</v>
      </c>
      <c r="C298" s="90" t="s">
        <v>103</v>
      </c>
      <c r="D298" s="75" t="s">
        <v>104</v>
      </c>
      <c r="E298" s="82"/>
      <c r="F298" s="31"/>
      <c r="G298" s="33" t="s">
        <v>19</v>
      </c>
      <c r="H298" s="32">
        <v>1999</v>
      </c>
      <c r="I298" s="286">
        <f>SUMIFS('Songs database'!H:H,'Songs database'!E:E,C298,'Songs database'!I:I,D298)</f>
        <v>0</v>
      </c>
      <c r="J298" s="92">
        <f t="shared" si="56"/>
        <v>6890.4693386639856</v>
      </c>
      <c r="K298" s="94">
        <v>10.090909090909092</v>
      </c>
      <c r="L298" s="76">
        <v>2.3636363636363638</v>
      </c>
      <c r="M298" s="76">
        <v>2.8181818181818183</v>
      </c>
      <c r="N298" s="76">
        <v>2.2727272727272729</v>
      </c>
      <c r="O298" s="86">
        <v>2.6363636363636362</v>
      </c>
      <c r="P298" s="96">
        <f t="shared" si="57"/>
        <v>1.15850858526907</v>
      </c>
      <c r="Q298" s="77">
        <f t="shared" si="58"/>
        <v>37.24444444444444</v>
      </c>
      <c r="R298" s="34">
        <f t="shared" si="59"/>
        <v>11</v>
      </c>
      <c r="S298" s="175">
        <v>0</v>
      </c>
      <c r="T298" s="176">
        <v>0</v>
      </c>
      <c r="U298" s="176">
        <v>1</v>
      </c>
      <c r="V298" s="176">
        <v>1</v>
      </c>
      <c r="W298" s="176">
        <v>2</v>
      </c>
      <c r="X298" s="176">
        <v>1</v>
      </c>
      <c r="Y298" s="176">
        <v>2</v>
      </c>
      <c r="Z298" s="176">
        <v>0</v>
      </c>
      <c r="AA298" s="176">
        <v>2</v>
      </c>
      <c r="AB298" s="176">
        <v>1</v>
      </c>
      <c r="AC298" s="176">
        <v>1</v>
      </c>
      <c r="AD298" s="176">
        <v>0</v>
      </c>
      <c r="AE298" s="176">
        <v>0</v>
      </c>
      <c r="AF298" s="176">
        <v>0</v>
      </c>
      <c r="AG298" s="176">
        <v>0</v>
      </c>
      <c r="AH298" s="176">
        <v>0</v>
      </c>
      <c r="AI298" s="177">
        <v>0</v>
      </c>
      <c r="AJ298" s="325"/>
    </row>
    <row r="299" spans="2:36" customFormat="1">
      <c r="B299" s="87">
        <f t="shared" si="60"/>
        <v>31</v>
      </c>
      <c r="C299" s="89" t="s">
        <v>1437</v>
      </c>
      <c r="D299" s="78" t="s">
        <v>1121</v>
      </c>
      <c r="E299" s="81"/>
      <c r="F299" s="52"/>
      <c r="G299" s="54" t="s">
        <v>19</v>
      </c>
      <c r="H299" s="53">
        <v>1996</v>
      </c>
      <c r="I299" s="342">
        <f>SUMIFS('Songs database'!H:H,'Songs database'!E:E,C299,'Songs database'!I:I,D299)</f>
        <v>0</v>
      </c>
      <c r="J299" s="91">
        <f t="shared" si="56"/>
        <v>6883.3322558315731</v>
      </c>
      <c r="K299" s="93">
        <v>9.8181818181818183</v>
      </c>
      <c r="L299" s="79">
        <v>1.8181818181818181</v>
      </c>
      <c r="M299" s="79">
        <v>2.6363636363636362</v>
      </c>
      <c r="N299" s="79">
        <v>2.8181818181818183</v>
      </c>
      <c r="O299" s="85">
        <v>2.5454545454545454</v>
      </c>
      <c r="P299" s="95">
        <f t="shared" si="57"/>
        <v>1.1838616948949838</v>
      </c>
      <c r="Q299" s="80">
        <f t="shared" si="58"/>
        <v>37.841269841269842</v>
      </c>
      <c r="R299" s="55">
        <f t="shared" si="59"/>
        <v>11</v>
      </c>
      <c r="S299" s="173">
        <v>0</v>
      </c>
      <c r="T299" s="174">
        <v>1</v>
      </c>
      <c r="U299" s="174">
        <v>0</v>
      </c>
      <c r="V299" s="174">
        <v>0</v>
      </c>
      <c r="W299" s="174">
        <v>2</v>
      </c>
      <c r="X299" s="174">
        <v>0</v>
      </c>
      <c r="Y299" s="174">
        <v>3</v>
      </c>
      <c r="Z299" s="174">
        <v>1</v>
      </c>
      <c r="AA299" s="174">
        <v>2</v>
      </c>
      <c r="AB299" s="174">
        <v>2</v>
      </c>
      <c r="AC299" s="174">
        <v>0</v>
      </c>
      <c r="AD299" s="174">
        <v>0</v>
      </c>
      <c r="AE299" s="174">
        <v>0</v>
      </c>
      <c r="AF299" s="174">
        <v>0</v>
      </c>
      <c r="AG299" s="174">
        <v>0</v>
      </c>
      <c r="AH299" s="174">
        <v>0</v>
      </c>
      <c r="AI299" s="272">
        <v>0</v>
      </c>
      <c r="AJ299" s="325" t="s">
        <v>1499</v>
      </c>
    </row>
    <row r="300" spans="2:36" customFormat="1">
      <c r="B300" s="88">
        <f t="shared" si="60"/>
        <v>32</v>
      </c>
      <c r="C300" s="90" t="s">
        <v>116</v>
      </c>
      <c r="D300" s="75" t="s">
        <v>118</v>
      </c>
      <c r="E300" s="82"/>
      <c r="F300" s="31"/>
      <c r="G300" s="33" t="s">
        <v>91</v>
      </c>
      <c r="H300" s="32">
        <v>1999</v>
      </c>
      <c r="I300" s="286">
        <f>SUMIFS('Songs database'!H:H,'Songs database'!E:E,C300,'Songs database'!I:I,D300)</f>
        <v>0</v>
      </c>
      <c r="J300" s="92">
        <f t="shared" si="56"/>
        <v>6793.6596641811993</v>
      </c>
      <c r="K300" s="94">
        <v>10.090909090909092</v>
      </c>
      <c r="L300" s="76">
        <v>2.1818181818181817</v>
      </c>
      <c r="M300" s="76">
        <v>2.6363636363636362</v>
      </c>
      <c r="N300" s="76">
        <v>2.7272727272727271</v>
      </c>
      <c r="O300" s="86">
        <v>2.5454545454545454</v>
      </c>
      <c r="P300" s="96">
        <f t="shared" si="57"/>
        <v>1.1441005676801794</v>
      </c>
      <c r="Q300" s="77">
        <f t="shared" si="58"/>
        <v>36.323809523809523</v>
      </c>
      <c r="R300" s="34">
        <f t="shared" si="59"/>
        <v>11</v>
      </c>
      <c r="S300" s="175">
        <v>0</v>
      </c>
      <c r="T300" s="176">
        <v>0</v>
      </c>
      <c r="U300" s="176">
        <v>1</v>
      </c>
      <c r="V300" s="176">
        <v>1</v>
      </c>
      <c r="W300" s="176">
        <v>1</v>
      </c>
      <c r="X300" s="176">
        <v>1</v>
      </c>
      <c r="Y300" s="176">
        <v>2</v>
      </c>
      <c r="Z300" s="176">
        <v>3</v>
      </c>
      <c r="AA300" s="176">
        <v>1</v>
      </c>
      <c r="AB300" s="176">
        <v>0</v>
      </c>
      <c r="AC300" s="176">
        <v>1</v>
      </c>
      <c r="AD300" s="176">
        <v>0</v>
      </c>
      <c r="AE300" s="176">
        <v>0</v>
      </c>
      <c r="AF300" s="176">
        <v>0</v>
      </c>
      <c r="AG300" s="176">
        <v>0</v>
      </c>
      <c r="AH300" s="176">
        <v>0</v>
      </c>
      <c r="AI300" s="177">
        <v>0</v>
      </c>
      <c r="AJ300" s="325"/>
    </row>
    <row r="301" spans="2:36" customFormat="1">
      <c r="B301" s="88">
        <f>B300+1</f>
        <v>33</v>
      </c>
      <c r="C301" s="90" t="s">
        <v>930</v>
      </c>
      <c r="D301" s="75" t="s">
        <v>932</v>
      </c>
      <c r="E301" s="82"/>
      <c r="F301" s="31"/>
      <c r="G301" s="33" t="s">
        <v>31</v>
      </c>
      <c r="H301" s="32">
        <v>2003</v>
      </c>
      <c r="I301" s="286">
        <f>SUMIFS('Songs database'!H:H,'Songs database'!E:E,C301,'Songs database'!I:I,D301)</f>
        <v>0</v>
      </c>
      <c r="J301" s="92">
        <f t="shared" si="56"/>
        <v>6750.656342972371</v>
      </c>
      <c r="K301" s="94">
        <v>9.4285714285714288</v>
      </c>
      <c r="L301" s="76">
        <v>3.0714285714285716</v>
      </c>
      <c r="M301" s="76">
        <v>2.0714285714285716</v>
      </c>
      <c r="N301" s="76">
        <v>1.9285714285714286</v>
      </c>
      <c r="O301" s="86">
        <v>2.3571428571428572</v>
      </c>
      <c r="P301" s="96">
        <f t="shared" si="57"/>
        <v>1.1846379207871927</v>
      </c>
      <c r="Q301" s="77">
        <f t="shared" si="58"/>
        <v>46.31111111111111</v>
      </c>
      <c r="R301" s="34">
        <f t="shared" si="59"/>
        <v>14</v>
      </c>
      <c r="S301" s="175">
        <v>0</v>
      </c>
      <c r="T301" s="176">
        <v>0</v>
      </c>
      <c r="U301" s="176">
        <v>1</v>
      </c>
      <c r="V301" s="176">
        <v>3</v>
      </c>
      <c r="W301" s="176">
        <v>1</v>
      </c>
      <c r="X301" s="176">
        <v>2</v>
      </c>
      <c r="Y301" s="176">
        <v>0</v>
      </c>
      <c r="Z301" s="176">
        <v>0</v>
      </c>
      <c r="AA301" s="176">
        <v>2</v>
      </c>
      <c r="AB301" s="176">
        <v>1</v>
      </c>
      <c r="AC301" s="176">
        <v>3</v>
      </c>
      <c r="AD301" s="176">
        <v>0</v>
      </c>
      <c r="AE301" s="176">
        <v>1</v>
      </c>
      <c r="AF301" s="176">
        <v>0</v>
      </c>
      <c r="AG301" s="176">
        <v>0</v>
      </c>
      <c r="AH301" s="176">
        <v>0</v>
      </c>
      <c r="AI301" s="177">
        <v>0</v>
      </c>
      <c r="AJ301" s="325"/>
    </row>
    <row r="302" spans="2:36" customFormat="1">
      <c r="B302" s="88">
        <f t="shared" si="60"/>
        <v>34</v>
      </c>
      <c r="C302" s="90" t="s">
        <v>137</v>
      </c>
      <c r="D302" s="75" t="s">
        <v>138</v>
      </c>
      <c r="E302" s="82"/>
      <c r="F302" s="31"/>
      <c r="G302" s="33" t="s">
        <v>22</v>
      </c>
      <c r="H302" s="32">
        <v>2006</v>
      </c>
      <c r="I302" s="286">
        <f>SUMIFS('Songs database'!H:H,'Songs database'!E:E,C302,'Songs database'!I:I,D302)</f>
        <v>0</v>
      </c>
      <c r="J302" s="92">
        <f t="shared" si="56"/>
        <v>6728.9859355423205</v>
      </c>
      <c r="K302" s="94">
        <v>10</v>
      </c>
      <c r="L302" s="76">
        <v>2.3571428571428572</v>
      </c>
      <c r="M302" s="76">
        <v>2.2857142857142856</v>
      </c>
      <c r="N302" s="76">
        <v>2.9285714285714284</v>
      </c>
      <c r="O302" s="86">
        <v>2.4285714285714284</v>
      </c>
      <c r="P302" s="96">
        <f t="shared" si="57"/>
        <v>1.1265503301044759</v>
      </c>
      <c r="Q302" s="77">
        <f t="shared" si="58"/>
        <v>44.419047619047625</v>
      </c>
      <c r="R302" s="34">
        <f t="shared" si="59"/>
        <v>14</v>
      </c>
      <c r="S302" s="175">
        <v>0</v>
      </c>
      <c r="T302" s="176">
        <v>0</v>
      </c>
      <c r="U302" s="176">
        <v>0</v>
      </c>
      <c r="V302" s="176">
        <v>2</v>
      </c>
      <c r="W302" s="176">
        <v>3</v>
      </c>
      <c r="X302" s="176">
        <v>3</v>
      </c>
      <c r="Y302" s="176">
        <v>2</v>
      </c>
      <c r="Z302" s="176">
        <v>1</v>
      </c>
      <c r="AA302" s="176">
        <v>0</v>
      </c>
      <c r="AB302" s="176">
        <v>0</v>
      </c>
      <c r="AC302" s="176">
        <v>2</v>
      </c>
      <c r="AD302" s="176">
        <v>0</v>
      </c>
      <c r="AE302" s="176">
        <v>1</v>
      </c>
      <c r="AF302" s="176">
        <v>0</v>
      </c>
      <c r="AG302" s="176">
        <v>0</v>
      </c>
      <c r="AH302" s="176">
        <v>0</v>
      </c>
      <c r="AI302" s="177">
        <v>0</v>
      </c>
      <c r="AJ302" s="325"/>
    </row>
    <row r="303" spans="2:36" customFormat="1">
      <c r="B303" s="88">
        <f t="shared" si="60"/>
        <v>35</v>
      </c>
      <c r="C303" s="90" t="s">
        <v>1437</v>
      </c>
      <c r="D303" s="75" t="s">
        <v>1119</v>
      </c>
      <c r="E303" s="82"/>
      <c r="F303" s="31"/>
      <c r="G303" s="33" t="s">
        <v>936</v>
      </c>
      <c r="H303" s="32">
        <v>1989</v>
      </c>
      <c r="I303" s="286">
        <f>SUMIFS('Songs database'!H:H,'Songs database'!E:E,C303,'Songs database'!I:I,D303)</f>
        <v>0</v>
      </c>
      <c r="J303" s="92">
        <f t="shared" si="56"/>
        <v>6706.7225730067385</v>
      </c>
      <c r="K303" s="94">
        <v>9.9</v>
      </c>
      <c r="L303" s="76">
        <v>3.4</v>
      </c>
      <c r="M303" s="76">
        <v>2.6</v>
      </c>
      <c r="N303" s="76">
        <v>2.1</v>
      </c>
      <c r="O303" s="86">
        <v>1.8</v>
      </c>
      <c r="P303" s="96">
        <f t="shared" si="57"/>
        <v>1.1554223477445242</v>
      </c>
      <c r="Q303" s="77">
        <f t="shared" si="58"/>
        <v>33.041269841269838</v>
      </c>
      <c r="R303" s="34">
        <f t="shared" si="59"/>
        <v>10</v>
      </c>
      <c r="S303" s="175">
        <v>0</v>
      </c>
      <c r="T303" s="176">
        <v>0</v>
      </c>
      <c r="U303" s="176">
        <v>1</v>
      </c>
      <c r="V303" s="176">
        <v>1</v>
      </c>
      <c r="W303" s="176">
        <v>1</v>
      </c>
      <c r="X303" s="176">
        <v>1</v>
      </c>
      <c r="Y303" s="176">
        <v>1</v>
      </c>
      <c r="Z303" s="176">
        <v>1</v>
      </c>
      <c r="AA303" s="176">
        <v>2</v>
      </c>
      <c r="AB303" s="176">
        <v>2</v>
      </c>
      <c r="AC303" s="176">
        <v>0</v>
      </c>
      <c r="AD303" s="176">
        <v>0</v>
      </c>
      <c r="AE303" s="176">
        <v>0</v>
      </c>
      <c r="AF303" s="176">
        <v>0</v>
      </c>
      <c r="AG303" s="176">
        <v>0</v>
      </c>
      <c r="AH303" s="176">
        <v>0</v>
      </c>
      <c r="AI303" s="177">
        <v>0</v>
      </c>
      <c r="AJ303" s="325"/>
    </row>
    <row r="304" spans="2:36" customFormat="1">
      <c r="B304" s="88">
        <f t="shared" si="60"/>
        <v>36</v>
      </c>
      <c r="C304" s="90" t="s">
        <v>1136</v>
      </c>
      <c r="D304" s="75" t="s">
        <v>1136</v>
      </c>
      <c r="E304" s="82"/>
      <c r="F304" s="31"/>
      <c r="G304" s="33" t="s">
        <v>936</v>
      </c>
      <c r="H304" s="32">
        <v>1982</v>
      </c>
      <c r="I304" s="286">
        <f>SUMIFS('Songs database'!H:H,'Songs database'!E:E,C304,'Songs database'!I:I,D304)</f>
        <v>0</v>
      </c>
      <c r="J304" s="92">
        <f t="shared" si="56"/>
        <v>6686.5587825195853</v>
      </c>
      <c r="K304" s="94">
        <v>10.199999999999999</v>
      </c>
      <c r="L304" s="76">
        <v>2.7</v>
      </c>
      <c r="M304" s="76">
        <v>3.1</v>
      </c>
      <c r="N304" s="76">
        <v>2</v>
      </c>
      <c r="O304" s="86">
        <v>2.4</v>
      </c>
      <c r="P304" s="96">
        <f t="shared" si="57"/>
        <v>1.1239962496600788</v>
      </c>
      <c r="Q304" s="77">
        <f t="shared" si="58"/>
        <v>32.215873015873015</v>
      </c>
      <c r="R304" s="34">
        <f t="shared" si="59"/>
        <v>10</v>
      </c>
      <c r="S304" s="175">
        <v>0</v>
      </c>
      <c r="T304" s="176">
        <v>0</v>
      </c>
      <c r="U304" s="176">
        <v>1</v>
      </c>
      <c r="V304" s="176">
        <v>0</v>
      </c>
      <c r="W304" s="176">
        <v>1</v>
      </c>
      <c r="X304" s="176">
        <v>1</v>
      </c>
      <c r="Y304" s="176">
        <v>4</v>
      </c>
      <c r="Z304" s="176">
        <v>2</v>
      </c>
      <c r="AA304" s="176">
        <v>0</v>
      </c>
      <c r="AB304" s="176">
        <v>1</v>
      </c>
      <c r="AC304" s="176">
        <v>0</v>
      </c>
      <c r="AD304" s="176">
        <v>0</v>
      </c>
      <c r="AE304" s="176">
        <v>0</v>
      </c>
      <c r="AF304" s="176">
        <v>0</v>
      </c>
      <c r="AG304" s="176">
        <v>0</v>
      </c>
      <c r="AH304" s="176">
        <v>0</v>
      </c>
      <c r="AI304" s="177">
        <v>0</v>
      </c>
      <c r="AJ304" s="325"/>
    </row>
    <row r="305" spans="2:36" customFormat="1">
      <c r="B305" s="88">
        <f t="shared" si="60"/>
        <v>37</v>
      </c>
      <c r="C305" s="90" t="s">
        <v>1183</v>
      </c>
      <c r="D305" s="75" t="s">
        <v>1185</v>
      </c>
      <c r="E305" s="82"/>
      <c r="F305" s="31"/>
      <c r="G305" s="33" t="s">
        <v>31</v>
      </c>
      <c r="H305" s="32">
        <v>2008</v>
      </c>
      <c r="I305" s="286">
        <f>SUMIFS('Songs database'!H:H,'Songs database'!E:E,C305,'Songs database'!I:I,D305)</f>
        <v>0</v>
      </c>
      <c r="J305" s="92">
        <f t="shared" si="56"/>
        <v>6534.8682662172687</v>
      </c>
      <c r="K305" s="94">
        <v>8.9230769230769234</v>
      </c>
      <c r="L305" s="76">
        <v>2.2307692307692308</v>
      </c>
      <c r="M305" s="76">
        <v>2.7692307692307692</v>
      </c>
      <c r="N305" s="76">
        <v>2.0769230769230771</v>
      </c>
      <c r="O305" s="86">
        <v>1.8461538461538463</v>
      </c>
      <c r="P305" s="96">
        <f t="shared" si="57"/>
        <v>1.2096212463971041</v>
      </c>
      <c r="Q305" s="77">
        <f t="shared" si="58"/>
        <v>42.432323232323235</v>
      </c>
      <c r="R305" s="34">
        <f t="shared" si="59"/>
        <v>13</v>
      </c>
      <c r="S305" s="175">
        <v>0</v>
      </c>
      <c r="T305" s="176">
        <v>1</v>
      </c>
      <c r="U305" s="176">
        <v>0</v>
      </c>
      <c r="V305" s="176">
        <v>1</v>
      </c>
      <c r="W305" s="176">
        <v>1</v>
      </c>
      <c r="X305" s="176">
        <v>1</v>
      </c>
      <c r="Y305" s="176">
        <v>2</v>
      </c>
      <c r="Z305" s="176">
        <v>3</v>
      </c>
      <c r="AA305" s="176">
        <v>0</v>
      </c>
      <c r="AB305" s="176">
        <v>1</v>
      </c>
      <c r="AC305" s="176">
        <v>0</v>
      </c>
      <c r="AD305" s="176">
        <v>1</v>
      </c>
      <c r="AE305" s="176">
        <v>1</v>
      </c>
      <c r="AF305" s="176">
        <v>0</v>
      </c>
      <c r="AG305" s="176">
        <v>1</v>
      </c>
      <c r="AH305" s="176">
        <v>0</v>
      </c>
      <c r="AI305" s="177">
        <v>0</v>
      </c>
      <c r="AJ305" s="325"/>
    </row>
    <row r="306" spans="2:36" customFormat="1">
      <c r="B306" s="88">
        <f t="shared" si="60"/>
        <v>38</v>
      </c>
      <c r="C306" s="90" t="s">
        <v>1437</v>
      </c>
      <c r="D306" s="75" t="s">
        <v>1123</v>
      </c>
      <c r="E306" s="82"/>
      <c r="F306" s="31"/>
      <c r="G306" s="33" t="s">
        <v>32</v>
      </c>
      <c r="H306" s="32">
        <v>1997</v>
      </c>
      <c r="I306" s="286">
        <f>SUMIFS('Songs database'!H:H,'Songs database'!E:E,C306,'Songs database'!I:I,D306)</f>
        <v>0</v>
      </c>
      <c r="J306" s="92">
        <f t="shared" si="56"/>
        <v>6524.4191127876575</v>
      </c>
      <c r="K306" s="94">
        <v>9.5384615384615383</v>
      </c>
      <c r="L306" s="76">
        <v>2.5384615384615383</v>
      </c>
      <c r="M306" s="76">
        <v>2.6923076923076925</v>
      </c>
      <c r="N306" s="76">
        <v>1.9230769230769231</v>
      </c>
      <c r="O306" s="86">
        <v>2.3846153846153846</v>
      </c>
      <c r="P306" s="96">
        <f t="shared" si="57"/>
        <v>1.1447326694938138</v>
      </c>
      <c r="Q306" s="77">
        <f t="shared" si="58"/>
        <v>40.622799422799424</v>
      </c>
      <c r="R306" s="34">
        <f t="shared" si="59"/>
        <v>13</v>
      </c>
      <c r="S306" s="175">
        <v>0</v>
      </c>
      <c r="T306" s="176">
        <v>0</v>
      </c>
      <c r="U306" s="176">
        <v>1</v>
      </c>
      <c r="V306" s="176">
        <v>2</v>
      </c>
      <c r="W306" s="176">
        <v>0</v>
      </c>
      <c r="X306" s="176">
        <v>1</v>
      </c>
      <c r="Y306" s="176">
        <v>1</v>
      </c>
      <c r="Z306" s="176">
        <v>3</v>
      </c>
      <c r="AA306" s="176">
        <v>3</v>
      </c>
      <c r="AB306" s="176">
        <v>1</v>
      </c>
      <c r="AC306" s="176">
        <v>0</v>
      </c>
      <c r="AD306" s="176">
        <v>1</v>
      </c>
      <c r="AE306" s="176">
        <v>0</v>
      </c>
      <c r="AF306" s="176">
        <v>0</v>
      </c>
      <c r="AG306" s="176">
        <v>0</v>
      </c>
      <c r="AH306" s="176">
        <v>0</v>
      </c>
      <c r="AI306" s="177">
        <v>0</v>
      </c>
      <c r="AJ306" s="325"/>
    </row>
    <row r="307" spans="2:36" customFormat="1">
      <c r="B307" s="88">
        <f t="shared" si="60"/>
        <v>39</v>
      </c>
      <c r="C307" s="90" t="s">
        <v>922</v>
      </c>
      <c r="D307" s="75" t="s">
        <v>158</v>
      </c>
      <c r="E307" s="82"/>
      <c r="F307" s="31"/>
      <c r="G307" s="33" t="s">
        <v>19</v>
      </c>
      <c r="H307" s="32">
        <v>2005</v>
      </c>
      <c r="I307" s="286">
        <f>SUMIFS('Songs database'!H:H,'Songs database'!E:E,C307,'Songs database'!I:I,D307)</f>
        <v>0</v>
      </c>
      <c r="J307" s="92" t="e">
        <f t="shared" si="56"/>
        <v>#DIV/0!</v>
      </c>
      <c r="K307" s="94" t="e">
        <v>#DIV/0!</v>
      </c>
      <c r="L307" s="76" t="e">
        <v>#DIV/0!</v>
      </c>
      <c r="M307" s="76" t="e">
        <v>#DIV/0!</v>
      </c>
      <c r="N307" s="76" t="e">
        <v>#DIV/0!</v>
      </c>
      <c r="O307" s="86" t="e">
        <v>#DIV/0!</v>
      </c>
      <c r="P307" s="96" t="e">
        <f t="shared" si="57"/>
        <v>#DIV/0!</v>
      </c>
      <c r="Q307" s="77">
        <f t="shared" si="58"/>
        <v>0</v>
      </c>
      <c r="R307" s="34">
        <f t="shared" si="59"/>
        <v>0</v>
      </c>
      <c r="S307" s="175">
        <v>0</v>
      </c>
      <c r="T307" s="176">
        <v>0</v>
      </c>
      <c r="U307" s="176">
        <v>0</v>
      </c>
      <c r="V307" s="176">
        <v>0</v>
      </c>
      <c r="W307" s="176">
        <v>0</v>
      </c>
      <c r="X307" s="176">
        <v>0</v>
      </c>
      <c r="Y307" s="176">
        <v>0</v>
      </c>
      <c r="Z307" s="176">
        <v>0</v>
      </c>
      <c r="AA307" s="176">
        <v>0</v>
      </c>
      <c r="AB307" s="176">
        <v>0</v>
      </c>
      <c r="AC307" s="176">
        <v>0</v>
      </c>
      <c r="AD307" s="176">
        <v>0</v>
      </c>
      <c r="AE307" s="176">
        <v>0</v>
      </c>
      <c r="AF307" s="176">
        <v>0</v>
      </c>
      <c r="AG307" s="176">
        <v>0</v>
      </c>
      <c r="AH307" s="176">
        <v>0</v>
      </c>
      <c r="AI307" s="177">
        <v>0</v>
      </c>
      <c r="AJ307" s="325"/>
    </row>
    <row r="308" spans="2:36" customFormat="1">
      <c r="B308" s="88">
        <f t="shared" si="60"/>
        <v>40</v>
      </c>
      <c r="C308" s="90" t="s">
        <v>56</v>
      </c>
      <c r="D308" s="75" t="s">
        <v>1412</v>
      </c>
      <c r="E308" s="82"/>
      <c r="F308" s="31"/>
      <c r="G308" s="33" t="s">
        <v>1238</v>
      </c>
      <c r="H308" s="32">
        <v>1994</v>
      </c>
      <c r="I308" s="286">
        <f>SUMIFS('Songs database'!H:H,'Songs database'!E:E,C308,'Songs database'!I:I,D308)</f>
        <v>0</v>
      </c>
      <c r="J308" s="92" t="e">
        <f t="shared" si="56"/>
        <v>#DIV/0!</v>
      </c>
      <c r="K308" s="94" t="e">
        <v>#DIV/0!</v>
      </c>
      <c r="L308" s="76" t="e">
        <v>#DIV/0!</v>
      </c>
      <c r="M308" s="76" t="e">
        <v>#DIV/0!</v>
      </c>
      <c r="N308" s="76" t="e">
        <v>#DIV/0!</v>
      </c>
      <c r="O308" s="86" t="e">
        <v>#DIV/0!</v>
      </c>
      <c r="P308" s="96" t="e">
        <f t="shared" si="57"/>
        <v>#DIV/0!</v>
      </c>
      <c r="Q308" s="77">
        <f t="shared" si="58"/>
        <v>0</v>
      </c>
      <c r="R308" s="34">
        <f t="shared" si="59"/>
        <v>0</v>
      </c>
      <c r="S308" s="175">
        <v>0</v>
      </c>
      <c r="T308" s="176">
        <v>0</v>
      </c>
      <c r="U308" s="176">
        <v>0</v>
      </c>
      <c r="V308" s="176">
        <v>0</v>
      </c>
      <c r="W308" s="176">
        <v>0</v>
      </c>
      <c r="X308" s="176">
        <v>0</v>
      </c>
      <c r="Y308" s="176">
        <v>0</v>
      </c>
      <c r="Z308" s="176">
        <v>0</v>
      </c>
      <c r="AA308" s="176">
        <v>0</v>
      </c>
      <c r="AB308" s="176">
        <v>0</v>
      </c>
      <c r="AC308" s="176">
        <v>0</v>
      </c>
      <c r="AD308" s="176">
        <v>0</v>
      </c>
      <c r="AE308" s="176">
        <v>0</v>
      </c>
      <c r="AF308" s="176">
        <v>0</v>
      </c>
      <c r="AG308" s="176">
        <v>0</v>
      </c>
      <c r="AH308" s="176">
        <v>0</v>
      </c>
      <c r="AI308" s="177">
        <v>0</v>
      </c>
      <c r="AJ308" s="325"/>
    </row>
    <row r="309" spans="2:36" customFormat="1">
      <c r="B309" s="87">
        <f t="shared" si="60"/>
        <v>41</v>
      </c>
      <c r="C309" s="89"/>
      <c r="D309" s="78"/>
      <c r="E309" s="81"/>
      <c r="F309" s="52"/>
      <c r="G309" s="54"/>
      <c r="H309" s="53"/>
      <c r="I309" s="342"/>
      <c r="J309" s="91"/>
      <c r="K309" s="93"/>
      <c r="L309" s="79"/>
      <c r="M309" s="79"/>
      <c r="N309" s="79"/>
      <c r="O309" s="85"/>
      <c r="P309" s="95"/>
      <c r="Q309" s="80"/>
      <c r="R309" s="55"/>
      <c r="S309" s="173"/>
      <c r="T309" s="174"/>
      <c r="U309" s="174"/>
      <c r="V309" s="174"/>
      <c r="W309" s="174"/>
      <c r="X309" s="174"/>
      <c r="Y309" s="174"/>
      <c r="Z309" s="174"/>
      <c r="AA309" s="174"/>
      <c r="AB309" s="174"/>
      <c r="AC309" s="174"/>
      <c r="AD309" s="174"/>
      <c r="AE309" s="174"/>
      <c r="AF309" s="174"/>
      <c r="AG309" s="174"/>
      <c r="AH309" s="174"/>
      <c r="AI309" s="272"/>
      <c r="AJ309" s="325" t="s">
        <v>1499</v>
      </c>
    </row>
    <row r="310" spans="2:36" customFormat="1">
      <c r="B310" s="88">
        <f t="shared" si="60"/>
        <v>42</v>
      </c>
      <c r="C310" s="90"/>
      <c r="D310" s="75"/>
      <c r="E310" s="82"/>
      <c r="F310" s="31"/>
      <c r="G310" s="33"/>
      <c r="H310" s="32"/>
      <c r="I310" s="286"/>
      <c r="J310" s="92"/>
      <c r="K310" s="94"/>
      <c r="L310" s="76"/>
      <c r="M310" s="76"/>
      <c r="N310" s="76"/>
      <c r="O310" s="86"/>
      <c r="P310" s="96"/>
      <c r="Q310" s="77"/>
      <c r="R310" s="34"/>
      <c r="S310" s="175"/>
      <c r="T310" s="176"/>
      <c r="U310" s="176"/>
      <c r="V310" s="176"/>
      <c r="W310" s="176"/>
      <c r="X310" s="176"/>
      <c r="Y310" s="176"/>
      <c r="Z310" s="176"/>
      <c r="AA310" s="176"/>
      <c r="AB310" s="176"/>
      <c r="AC310" s="176"/>
      <c r="AD310" s="176"/>
      <c r="AE310" s="176"/>
      <c r="AF310" s="176"/>
      <c r="AG310" s="176"/>
      <c r="AH310" s="176"/>
      <c r="AI310" s="177"/>
      <c r="AJ310" s="325"/>
    </row>
    <row r="311" spans="2:36" customFormat="1">
      <c r="B311" s="88">
        <f t="shared" si="60"/>
        <v>43</v>
      </c>
      <c r="C311" s="90"/>
      <c r="D311" s="75"/>
      <c r="E311" s="82"/>
      <c r="F311" s="31"/>
      <c r="G311" s="33"/>
      <c r="H311" s="32"/>
      <c r="I311" s="286"/>
      <c r="J311" s="92"/>
      <c r="K311" s="94"/>
      <c r="L311" s="76"/>
      <c r="M311" s="76"/>
      <c r="N311" s="76"/>
      <c r="O311" s="86"/>
      <c r="P311" s="96"/>
      <c r="Q311" s="77"/>
      <c r="R311" s="34"/>
      <c r="S311" s="175"/>
      <c r="T311" s="176"/>
      <c r="U311" s="176"/>
      <c r="V311" s="176"/>
      <c r="W311" s="176"/>
      <c r="X311" s="176"/>
      <c r="Y311" s="176"/>
      <c r="Z311" s="176"/>
      <c r="AA311" s="176"/>
      <c r="AB311" s="176"/>
      <c r="AC311" s="176"/>
      <c r="AD311" s="176"/>
      <c r="AE311" s="176"/>
      <c r="AF311" s="176"/>
      <c r="AG311" s="176"/>
      <c r="AH311" s="176"/>
      <c r="AI311" s="177"/>
      <c r="AJ311" s="325"/>
    </row>
    <row r="312" spans="2:36" customFormat="1">
      <c r="B312" s="88">
        <f t="shared" si="60"/>
        <v>44</v>
      </c>
      <c r="C312" s="90"/>
      <c r="D312" s="75"/>
      <c r="E312" s="82"/>
      <c r="F312" s="31"/>
      <c r="G312" s="33"/>
      <c r="H312" s="32"/>
      <c r="I312" s="286"/>
      <c r="J312" s="92"/>
      <c r="K312" s="94"/>
      <c r="L312" s="76"/>
      <c r="M312" s="76"/>
      <c r="N312" s="76"/>
      <c r="O312" s="86"/>
      <c r="P312" s="96"/>
      <c r="Q312" s="77"/>
      <c r="R312" s="34"/>
      <c r="S312" s="175"/>
      <c r="T312" s="176"/>
      <c r="U312" s="176"/>
      <c r="V312" s="176"/>
      <c r="W312" s="176"/>
      <c r="X312" s="176"/>
      <c r="Y312" s="176"/>
      <c r="Z312" s="176"/>
      <c r="AA312" s="176"/>
      <c r="AB312" s="176"/>
      <c r="AC312" s="176"/>
      <c r="AD312" s="176"/>
      <c r="AE312" s="176"/>
      <c r="AF312" s="176"/>
      <c r="AG312" s="176"/>
      <c r="AH312" s="176"/>
      <c r="AI312" s="177"/>
      <c r="AJ312" s="325"/>
    </row>
    <row r="313" spans="2:36" customFormat="1">
      <c r="B313" s="88">
        <f t="shared" si="60"/>
        <v>45</v>
      </c>
      <c r="C313" s="90"/>
      <c r="D313" s="75"/>
      <c r="E313" s="82"/>
      <c r="F313" s="31"/>
      <c r="G313" s="33"/>
      <c r="H313" s="32"/>
      <c r="I313" s="286"/>
      <c r="J313" s="92"/>
      <c r="K313" s="94"/>
      <c r="L313" s="76"/>
      <c r="M313" s="76"/>
      <c r="N313" s="76"/>
      <c r="O313" s="86"/>
      <c r="P313" s="96"/>
      <c r="Q313" s="77"/>
      <c r="R313" s="34"/>
      <c r="S313" s="175"/>
      <c r="T313" s="176"/>
      <c r="U313" s="176"/>
      <c r="V313" s="176"/>
      <c r="W313" s="176"/>
      <c r="X313" s="176"/>
      <c r="Y313" s="176"/>
      <c r="Z313" s="176"/>
      <c r="AA313" s="176"/>
      <c r="AB313" s="176"/>
      <c r="AC313" s="176"/>
      <c r="AD313" s="176"/>
      <c r="AE313" s="176"/>
      <c r="AF313" s="176"/>
      <c r="AG313" s="176"/>
      <c r="AH313" s="176"/>
      <c r="AI313" s="177"/>
      <c r="AJ313" s="325"/>
    </row>
    <row r="314" spans="2:36" customFormat="1">
      <c r="B314" s="88">
        <f t="shared" si="60"/>
        <v>46</v>
      </c>
      <c r="C314" s="90"/>
      <c r="D314" s="75"/>
      <c r="E314" s="82"/>
      <c r="F314" s="31"/>
      <c r="G314" s="33"/>
      <c r="H314" s="32"/>
      <c r="I314" s="286"/>
      <c r="J314" s="92"/>
      <c r="K314" s="94"/>
      <c r="L314" s="76"/>
      <c r="M314" s="76"/>
      <c r="N314" s="76"/>
      <c r="O314" s="86"/>
      <c r="P314" s="96"/>
      <c r="Q314" s="77"/>
      <c r="R314" s="34"/>
      <c r="S314" s="175"/>
      <c r="T314" s="176"/>
      <c r="U314" s="176"/>
      <c r="V314" s="176"/>
      <c r="W314" s="176"/>
      <c r="X314" s="176"/>
      <c r="Y314" s="176"/>
      <c r="Z314" s="176"/>
      <c r="AA314" s="176"/>
      <c r="AB314" s="176"/>
      <c r="AC314" s="176"/>
      <c r="AD314" s="176"/>
      <c r="AE314" s="176"/>
      <c r="AF314" s="176"/>
      <c r="AG314" s="176"/>
      <c r="AH314" s="176"/>
      <c r="AI314" s="177"/>
      <c r="AJ314" s="325"/>
    </row>
    <row r="315" spans="2:36" customFormat="1">
      <c r="B315" s="88">
        <f t="shared" si="60"/>
        <v>47</v>
      </c>
      <c r="C315" s="90"/>
      <c r="D315" s="75"/>
      <c r="E315" s="82"/>
      <c r="F315" s="31"/>
      <c r="G315" s="33"/>
      <c r="H315" s="32"/>
      <c r="I315" s="286"/>
      <c r="J315" s="92"/>
      <c r="K315" s="94"/>
      <c r="L315" s="76"/>
      <c r="M315" s="76"/>
      <c r="N315" s="76"/>
      <c r="O315" s="86"/>
      <c r="P315" s="96"/>
      <c r="Q315" s="77"/>
      <c r="R315" s="34"/>
      <c r="S315" s="175"/>
      <c r="T315" s="176"/>
      <c r="U315" s="176"/>
      <c r="V315" s="176"/>
      <c r="W315" s="176"/>
      <c r="X315" s="176"/>
      <c r="Y315" s="176"/>
      <c r="Z315" s="176"/>
      <c r="AA315" s="176"/>
      <c r="AB315" s="176"/>
      <c r="AC315" s="176"/>
      <c r="AD315" s="176"/>
      <c r="AE315" s="176"/>
      <c r="AF315" s="176"/>
      <c r="AG315" s="176"/>
      <c r="AH315" s="176"/>
      <c r="AI315" s="177"/>
      <c r="AJ315" s="325"/>
    </row>
    <row r="316" spans="2:36" customFormat="1">
      <c r="B316" s="88">
        <f t="shared" si="60"/>
        <v>48</v>
      </c>
      <c r="C316" s="90"/>
      <c r="D316" s="75"/>
      <c r="E316" s="82"/>
      <c r="F316" s="31"/>
      <c r="G316" s="33"/>
      <c r="H316" s="32"/>
      <c r="I316" s="286"/>
      <c r="J316" s="92"/>
      <c r="K316" s="94"/>
      <c r="L316" s="76"/>
      <c r="M316" s="76"/>
      <c r="N316" s="76"/>
      <c r="O316" s="86"/>
      <c r="P316" s="96"/>
      <c r="Q316" s="77"/>
      <c r="R316" s="34"/>
      <c r="S316" s="175"/>
      <c r="T316" s="176"/>
      <c r="U316" s="176"/>
      <c r="V316" s="176"/>
      <c r="W316" s="176"/>
      <c r="X316" s="176"/>
      <c r="Y316" s="176"/>
      <c r="Z316" s="176"/>
      <c r="AA316" s="176"/>
      <c r="AB316" s="176"/>
      <c r="AC316" s="176"/>
      <c r="AD316" s="176"/>
      <c r="AE316" s="176"/>
      <c r="AF316" s="176"/>
      <c r="AG316" s="176"/>
      <c r="AH316" s="176"/>
      <c r="AI316" s="177"/>
      <c r="AJ316" s="325"/>
    </row>
    <row r="317" spans="2:36" customFormat="1">
      <c r="B317" s="88">
        <f t="shared" si="60"/>
        <v>49</v>
      </c>
      <c r="C317" s="90"/>
      <c r="D317" s="75"/>
      <c r="E317" s="82"/>
      <c r="F317" s="31"/>
      <c r="G317" s="33"/>
      <c r="H317" s="32"/>
      <c r="I317" s="286"/>
      <c r="J317" s="92"/>
      <c r="K317" s="94"/>
      <c r="L317" s="76"/>
      <c r="M317" s="76"/>
      <c r="N317" s="76"/>
      <c r="O317" s="86"/>
      <c r="P317" s="96"/>
      <c r="Q317" s="77"/>
      <c r="R317" s="34"/>
      <c r="S317" s="175"/>
      <c r="T317" s="176"/>
      <c r="U317" s="176"/>
      <c r="V317" s="176"/>
      <c r="W317" s="176"/>
      <c r="X317" s="176"/>
      <c r="Y317" s="176"/>
      <c r="Z317" s="176"/>
      <c r="AA317" s="176"/>
      <c r="AB317" s="176"/>
      <c r="AC317" s="176"/>
      <c r="AD317" s="176"/>
      <c r="AE317" s="176"/>
      <c r="AF317" s="176"/>
      <c r="AG317" s="176"/>
      <c r="AH317" s="176"/>
      <c r="AI317" s="177"/>
      <c r="AJ317" s="325"/>
    </row>
    <row r="318" spans="2:36" customFormat="1" ht="13.5" thickBot="1">
      <c r="B318" s="88">
        <f t="shared" si="60"/>
        <v>50</v>
      </c>
      <c r="C318" s="90"/>
      <c r="D318" s="75"/>
      <c r="E318" s="82"/>
      <c r="F318" s="31"/>
      <c r="G318" s="33"/>
      <c r="H318" s="32"/>
      <c r="I318" s="286"/>
      <c r="J318" s="92"/>
      <c r="K318" s="94"/>
      <c r="L318" s="76"/>
      <c r="M318" s="76"/>
      <c r="N318" s="76"/>
      <c r="O318" s="86"/>
      <c r="P318" s="96"/>
      <c r="Q318" s="77"/>
      <c r="R318" s="34"/>
      <c r="S318" s="175"/>
      <c r="T318" s="176"/>
      <c r="U318" s="176"/>
      <c r="V318" s="176"/>
      <c r="W318" s="176"/>
      <c r="X318" s="176"/>
      <c r="Y318" s="176"/>
      <c r="Z318" s="176"/>
      <c r="AA318" s="176"/>
      <c r="AB318" s="176"/>
      <c r="AC318" s="176"/>
      <c r="AD318" s="176"/>
      <c r="AE318" s="176"/>
      <c r="AF318" s="176"/>
      <c r="AG318" s="176"/>
      <c r="AH318" s="176"/>
      <c r="AI318" s="177"/>
      <c r="AJ318" s="325"/>
    </row>
    <row r="319" spans="2:36" customFormat="1">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25" t="s">
        <v>1501</v>
      </c>
    </row>
  </sheetData>
  <autoFilter ref="B4:AJ318"/>
  <sortState ref="C14:AI128">
    <sortCondition descending="1" ref="J14:J128"/>
  </sortState>
  <hyperlinks>
    <hyperlink ref="B6:H6" r:id="rId1" display="Copyright 2005-2021 © www.teoalida.com/database/music"/>
    <hyperlink ref="H6" r:id="rId2" display="Copyright 2005-2021 © www.teoalida.com/database/music"/>
    <hyperlink ref="I6" r:id="rId3" display="Copyright 2005-2021 © www.teoalida.com/database/music"/>
    <hyperlink ref="J6" r:id="rId4" display="Copyright 2005-2021 © www.teoalida.com/database/music"/>
    <hyperlink ref="K6" r:id="rId5" display="Copyright 2005-2021 © www.teoalida.com/database/music"/>
    <hyperlink ref="L6" r:id="rId6" display="Copyright 2005-2021 © www.teoalida.com/database/music"/>
    <hyperlink ref="M6" r:id="rId7" display="Copyright 2005-2021 © www.teoalida.com/database/music"/>
    <hyperlink ref="N6" r:id="rId8" display="Copyright 2005-2021 © www.teoalida.com/database/music"/>
    <hyperlink ref="O6" r:id="rId9" display="Copyright 2005-2021 © www.teoalida.com/database/music"/>
    <hyperlink ref="P6" r:id="rId10" display="Copyright 2005-2021 © www.teoalida.com/database/music"/>
    <hyperlink ref="Q6" r:id="rId11" display="Copyright 2005-2021 © www.teoalida.com/database/music"/>
    <hyperlink ref="R6" r:id="rId12" display="Copyright 2005-2021 © www.teoalida.com/database/music"/>
  </hyperlinks>
  <pageMargins left="0.75" right="0.75" top="1" bottom="1" header="0.5" footer="0.5"/>
  <pageSetup paperSize="9" orientation="portrait" r:id="rId13"/>
  <headerFooter alignWithMargins="0"/>
  <drawing r:id="rId14"/>
</worksheet>
</file>

<file path=xl/worksheets/sheet3.xml><?xml version="1.0" encoding="utf-8"?>
<worksheet xmlns="http://schemas.openxmlformats.org/spreadsheetml/2006/main" xmlns:r="http://schemas.openxmlformats.org/officeDocument/2006/relationships">
  <dimension ref="B1:AE53"/>
  <sheetViews>
    <sheetView workbookViewId="0">
      <pane ySplit="4" topLeftCell="A5" activePane="bottomLeft" state="frozen"/>
      <selection pane="bottomLeft" activeCell="A5" sqref="A5"/>
    </sheetView>
  </sheetViews>
  <sheetFormatPr defaultColWidth="2.7109375" defaultRowHeight="12.75"/>
  <cols>
    <col min="1" max="1" width="2.7109375" style="6"/>
    <col min="2" max="2" width="6.140625" style="6" bestFit="1" customWidth="1"/>
    <col min="3" max="3" width="18.7109375" style="6" customWidth="1"/>
    <col min="4" max="4" width="8.7109375" style="6" customWidth="1"/>
    <col min="5" max="5" width="10.7109375" style="6" customWidth="1"/>
    <col min="6" max="6" width="6.7109375" style="6" customWidth="1"/>
    <col min="7" max="10" width="5.7109375" style="6" customWidth="1"/>
    <col min="11" max="11" width="7.7109375" style="6" customWidth="1"/>
    <col min="12" max="13" width="6.7109375" style="6" customWidth="1"/>
    <col min="14" max="30" width="3.7109375" style="6" customWidth="1"/>
    <col min="31" max="16384" width="2.7109375" style="6"/>
  </cols>
  <sheetData>
    <row r="1" spans="2:31" customFormat="1" ht="13.5" thickBo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1" customFormat="1" ht="18">
      <c r="B2" s="111" t="s">
        <v>1400</v>
      </c>
      <c r="C2" s="268"/>
      <c r="D2" s="275"/>
      <c r="E2" s="128" t="s">
        <v>1397</v>
      </c>
      <c r="F2" s="129" t="s">
        <v>1394</v>
      </c>
      <c r="G2" s="117"/>
      <c r="H2" s="117"/>
      <c r="I2" s="117"/>
      <c r="J2" s="118"/>
      <c r="K2" s="119" t="s">
        <v>1395</v>
      </c>
      <c r="L2" s="120"/>
      <c r="M2" s="121"/>
      <c r="N2" s="122" t="s">
        <v>1396</v>
      </c>
      <c r="O2" s="123"/>
      <c r="P2" s="123"/>
      <c r="Q2" s="123"/>
      <c r="R2" s="123"/>
      <c r="S2" s="123"/>
      <c r="T2" s="123"/>
      <c r="U2" s="123"/>
      <c r="V2" s="123"/>
      <c r="W2" s="123"/>
      <c r="X2" s="123"/>
      <c r="Y2" s="123"/>
      <c r="Z2" s="123"/>
      <c r="AA2" s="123"/>
      <c r="AB2" s="123"/>
      <c r="AC2" s="123"/>
      <c r="AD2" s="124"/>
      <c r="AE2" s="5"/>
    </row>
    <row r="3" spans="2:31" customFormat="1" ht="39" thickBot="1">
      <c r="B3" s="97" t="s">
        <v>1398</v>
      </c>
      <c r="C3" s="264" t="s">
        <v>1188</v>
      </c>
      <c r="D3" s="276" t="s">
        <v>1489</v>
      </c>
      <c r="E3" s="130" t="s">
        <v>1197</v>
      </c>
      <c r="F3" s="131" t="s">
        <v>9</v>
      </c>
      <c r="G3" s="103" t="s">
        <v>10</v>
      </c>
      <c r="H3" s="103" t="s">
        <v>11</v>
      </c>
      <c r="I3" s="103" t="s">
        <v>12</v>
      </c>
      <c r="J3" s="104" t="s">
        <v>13</v>
      </c>
      <c r="K3" s="105" t="s">
        <v>1196</v>
      </c>
      <c r="L3" s="106" t="s">
        <v>1393</v>
      </c>
      <c r="M3" s="107" t="s">
        <v>1395</v>
      </c>
      <c r="N3" s="108">
        <v>16</v>
      </c>
      <c r="O3" s="109">
        <v>15</v>
      </c>
      <c r="P3" s="109">
        <v>14</v>
      </c>
      <c r="Q3" s="109">
        <v>13</v>
      </c>
      <c r="R3" s="109">
        <v>12</v>
      </c>
      <c r="S3" s="109">
        <v>11</v>
      </c>
      <c r="T3" s="109">
        <v>10</v>
      </c>
      <c r="U3" s="109">
        <v>9</v>
      </c>
      <c r="V3" s="109">
        <v>8</v>
      </c>
      <c r="W3" s="109">
        <v>7</v>
      </c>
      <c r="X3" s="109">
        <v>6</v>
      </c>
      <c r="Y3" s="109">
        <v>5</v>
      </c>
      <c r="Z3" s="109">
        <v>4</v>
      </c>
      <c r="AA3" s="109">
        <v>3</v>
      </c>
      <c r="AB3" s="109">
        <v>2</v>
      </c>
      <c r="AC3" s="109">
        <v>1</v>
      </c>
      <c r="AD3" s="110">
        <v>0</v>
      </c>
      <c r="AE3" s="5"/>
    </row>
    <row r="4" spans="2:31" customForma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2:31" customFormat="1" ht="26.25">
      <c r="B5" s="73" t="s">
        <v>14</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2:31" ht="18">
      <c r="B6" s="74" t="s">
        <v>1410</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2:31">
      <c r="B7"/>
      <c r="C7"/>
      <c r="D7"/>
      <c r="E7"/>
      <c r="F7"/>
      <c r="G7"/>
      <c r="H7"/>
      <c r="I7"/>
      <c r="J7"/>
      <c r="K7"/>
      <c r="L7"/>
      <c r="M7"/>
      <c r="N7"/>
      <c r="O7"/>
      <c r="P7"/>
      <c r="Q7"/>
      <c r="R7"/>
      <c r="S7"/>
      <c r="T7"/>
      <c r="U7"/>
      <c r="V7"/>
      <c r="W7"/>
      <c r="X7"/>
      <c r="Y7"/>
      <c r="Z7"/>
      <c r="AA7"/>
      <c r="AB7"/>
      <c r="AC7"/>
      <c r="AD7"/>
    </row>
    <row r="8" spans="2:31" ht="38.25">
      <c r="B8" s="8" t="s">
        <v>1408</v>
      </c>
      <c r="C8" s="8"/>
      <c r="D8" s="8"/>
      <c r="E8" s="8"/>
      <c r="F8" s="8"/>
      <c r="G8" s="8"/>
      <c r="H8" s="8"/>
      <c r="I8" s="8"/>
      <c r="J8" s="8"/>
      <c r="K8" s="8"/>
      <c r="L8" s="8"/>
      <c r="M8" s="8"/>
      <c r="N8" s="8"/>
      <c r="O8" s="8"/>
      <c r="P8" s="8"/>
      <c r="Q8" s="8"/>
      <c r="R8" s="8"/>
      <c r="S8" s="8"/>
      <c r="T8" s="8"/>
      <c r="U8" s="8"/>
      <c r="V8" s="8"/>
      <c r="W8" s="8"/>
      <c r="X8" s="8"/>
      <c r="Y8" s="8"/>
      <c r="Z8" s="8"/>
      <c r="AA8" s="8"/>
      <c r="AB8" s="8"/>
      <c r="AC8" s="8"/>
      <c r="AD8" s="8"/>
    </row>
    <row r="9" spans="2:31" customFormat="1"/>
    <row r="10" spans="2:31" customFormat="1" ht="38.25">
      <c r="B10" s="8" t="s">
        <v>1494</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2:31" customFormat="1"/>
    <row r="12" spans="2:31" customFormat="1" ht="26.25">
      <c r="B12" s="72" t="s">
        <v>1417</v>
      </c>
      <c r="N12" s="267">
        <f>SUM(N14:N48)</f>
        <v>10</v>
      </c>
      <c r="O12" s="267">
        <f t="shared" ref="O12:AD12" si="0">SUM(O14:O48)</f>
        <v>45</v>
      </c>
      <c r="P12" s="267">
        <f t="shared" si="0"/>
        <v>108</v>
      </c>
      <c r="Q12" s="267">
        <f t="shared" si="0"/>
        <v>211</v>
      </c>
      <c r="R12" s="267">
        <f t="shared" si="0"/>
        <v>298</v>
      </c>
      <c r="S12" s="267">
        <f t="shared" si="0"/>
        <v>415</v>
      </c>
      <c r="T12" s="267">
        <f t="shared" si="0"/>
        <v>477</v>
      </c>
      <c r="U12" s="267">
        <f t="shared" si="0"/>
        <v>557</v>
      </c>
      <c r="V12" s="267">
        <f t="shared" si="0"/>
        <v>539</v>
      </c>
      <c r="W12" s="267">
        <f t="shared" si="0"/>
        <v>538</v>
      </c>
      <c r="X12" s="267">
        <f t="shared" si="0"/>
        <v>473</v>
      </c>
      <c r="Y12" s="267">
        <f t="shared" si="0"/>
        <v>459</v>
      </c>
      <c r="Z12" s="267">
        <f t="shared" si="0"/>
        <v>400</v>
      </c>
      <c r="AA12" s="267">
        <f t="shared" si="0"/>
        <v>336</v>
      </c>
      <c r="AB12" s="267">
        <f t="shared" si="0"/>
        <v>240</v>
      </c>
      <c r="AC12" s="267">
        <f t="shared" si="0"/>
        <v>159</v>
      </c>
      <c r="AD12" s="267">
        <f t="shared" si="0"/>
        <v>91</v>
      </c>
    </row>
    <row r="13" spans="2:31" s="3" customFormat="1" ht="13.5" thickBo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1" customFormat="1">
      <c r="B14" s="88">
        <f t="shared" ref="B14:B48" si="1">B13+1</f>
        <v>1</v>
      </c>
      <c r="C14" s="262" t="s">
        <v>121</v>
      </c>
      <c r="D14" s="277">
        <f>COUNTIF('Songs database'!N:N,C14)</f>
        <v>0</v>
      </c>
      <c r="E14" s="273" t="e">
        <f t="shared" ref="E14:E48" si="2">(F14*4 + SQRT(L14) ) * K14 * 128</f>
        <v>#DIV/0!</v>
      </c>
      <c r="F14" s="324"/>
      <c r="G14" s="76"/>
      <c r="H14" s="76"/>
      <c r="I14" s="76"/>
      <c r="J14" s="86"/>
      <c r="K14" s="96" t="e">
        <f t="shared" ref="K14:K48" si="3">(SQRT(L14/M14/F14))*2</f>
        <v>#DIV/0!</v>
      </c>
      <c r="L14" s="77">
        <f t="shared" ref="L14:L48" si="4">N14*16 + O14*12 + P14*16/2 + Q14*16/3+  R14*16/4 + S14*16/5 + T14*16/6 + U14*16/7 + V14*16/8 + W14* 16/9 + X14*16/10 + Y14*16/11 + Z14*16/12 + AA14*16/13 + AB14*16/14 + AC14*16/15 + AD14*16/16</f>
        <v>0</v>
      </c>
      <c r="M14" s="34">
        <f t="shared" ref="M14:M48" si="5">SUM(N14:AD14)</f>
        <v>0</v>
      </c>
      <c r="N14" s="175">
        <v>0</v>
      </c>
      <c r="O14" s="176">
        <v>0</v>
      </c>
      <c r="P14" s="176">
        <v>0</v>
      </c>
      <c r="Q14" s="176">
        <v>0</v>
      </c>
      <c r="R14" s="176">
        <v>0</v>
      </c>
      <c r="S14" s="176">
        <v>0</v>
      </c>
      <c r="T14" s="176">
        <v>0</v>
      </c>
      <c r="U14" s="176">
        <v>0</v>
      </c>
      <c r="V14" s="176">
        <v>0</v>
      </c>
      <c r="W14" s="176">
        <v>0</v>
      </c>
      <c r="X14" s="176">
        <v>0</v>
      </c>
      <c r="Y14" s="176">
        <v>0</v>
      </c>
      <c r="Z14" s="176">
        <v>0</v>
      </c>
      <c r="AA14" s="176">
        <v>0</v>
      </c>
      <c r="AB14" s="176">
        <v>0</v>
      </c>
      <c r="AC14" s="176">
        <v>0</v>
      </c>
      <c r="AD14" s="177">
        <v>0</v>
      </c>
      <c r="AE14" s="5"/>
    </row>
    <row r="15" spans="2:31" customFormat="1">
      <c r="B15" s="88">
        <f t="shared" si="1"/>
        <v>2</v>
      </c>
      <c r="C15" s="262" t="s">
        <v>150</v>
      </c>
      <c r="D15" s="278">
        <f>COUNTIF('Songs database'!N:N,C15)</f>
        <v>0</v>
      </c>
      <c r="E15" s="263" t="e">
        <f t="shared" si="2"/>
        <v>#DIV/0!</v>
      </c>
      <c r="F15" s="94"/>
      <c r="G15" s="76"/>
      <c r="H15" s="76"/>
      <c r="I15" s="76"/>
      <c r="J15" s="86"/>
      <c r="K15" s="96" t="e">
        <f t="shared" si="3"/>
        <v>#DIV/0!</v>
      </c>
      <c r="L15" s="77">
        <f t="shared" si="4"/>
        <v>0</v>
      </c>
      <c r="M15" s="34">
        <f t="shared" si="5"/>
        <v>0</v>
      </c>
      <c r="N15" s="175">
        <v>0</v>
      </c>
      <c r="O15" s="176">
        <v>0</v>
      </c>
      <c r="P15" s="176">
        <v>0</v>
      </c>
      <c r="Q15" s="176">
        <v>0</v>
      </c>
      <c r="R15" s="176">
        <v>0</v>
      </c>
      <c r="S15" s="176">
        <v>0</v>
      </c>
      <c r="T15" s="176">
        <v>0</v>
      </c>
      <c r="U15" s="176">
        <v>0</v>
      </c>
      <c r="V15" s="176">
        <v>0</v>
      </c>
      <c r="W15" s="176">
        <v>0</v>
      </c>
      <c r="X15" s="176">
        <v>0</v>
      </c>
      <c r="Y15" s="176">
        <v>0</v>
      </c>
      <c r="Z15" s="176">
        <v>0</v>
      </c>
      <c r="AA15" s="176">
        <v>0</v>
      </c>
      <c r="AB15" s="176">
        <v>0</v>
      </c>
      <c r="AC15" s="176">
        <v>0</v>
      </c>
      <c r="AD15" s="177">
        <v>0</v>
      </c>
      <c r="AE15" s="5"/>
    </row>
    <row r="16" spans="2:31" customFormat="1">
      <c r="B16" s="88">
        <f t="shared" si="1"/>
        <v>3</v>
      </c>
      <c r="C16" s="262" t="s">
        <v>1439</v>
      </c>
      <c r="D16" s="278">
        <f>COUNTIF('Songs database'!N:N,C16)</f>
        <v>0</v>
      </c>
      <c r="E16" s="263" t="e">
        <f t="shared" si="2"/>
        <v>#DIV/0!</v>
      </c>
      <c r="F16" s="94"/>
      <c r="G16" s="76"/>
      <c r="H16" s="76"/>
      <c r="I16" s="76"/>
      <c r="J16" s="86"/>
      <c r="K16" s="96" t="e">
        <f t="shared" si="3"/>
        <v>#DIV/0!</v>
      </c>
      <c r="L16" s="77">
        <f t="shared" si="4"/>
        <v>0</v>
      </c>
      <c r="M16" s="34">
        <f t="shared" si="5"/>
        <v>0</v>
      </c>
      <c r="N16" s="175">
        <v>0</v>
      </c>
      <c r="O16" s="176">
        <v>0</v>
      </c>
      <c r="P16" s="176">
        <v>0</v>
      </c>
      <c r="Q16" s="176">
        <v>0</v>
      </c>
      <c r="R16" s="176">
        <v>0</v>
      </c>
      <c r="S16" s="176">
        <v>0</v>
      </c>
      <c r="T16" s="176">
        <v>0</v>
      </c>
      <c r="U16" s="176">
        <v>0</v>
      </c>
      <c r="V16" s="176">
        <v>0</v>
      </c>
      <c r="W16" s="176">
        <v>0</v>
      </c>
      <c r="X16" s="176">
        <v>0</v>
      </c>
      <c r="Y16" s="176">
        <v>0</v>
      </c>
      <c r="Z16" s="176">
        <v>0</v>
      </c>
      <c r="AA16" s="176">
        <v>0</v>
      </c>
      <c r="AB16" s="176">
        <v>0</v>
      </c>
      <c r="AC16" s="176">
        <v>0</v>
      </c>
      <c r="AD16" s="177">
        <v>0</v>
      </c>
      <c r="AE16" s="5"/>
    </row>
    <row r="17" spans="2:31" customFormat="1">
      <c r="B17" s="88">
        <f t="shared" si="1"/>
        <v>4</v>
      </c>
      <c r="C17" s="262" t="s">
        <v>927</v>
      </c>
      <c r="D17" s="278">
        <f>COUNTIF('Songs database'!N:N,C17)</f>
        <v>0</v>
      </c>
      <c r="E17" s="263" t="e">
        <f t="shared" si="2"/>
        <v>#DIV/0!</v>
      </c>
      <c r="F17" s="94"/>
      <c r="G17" s="76"/>
      <c r="H17" s="76"/>
      <c r="I17" s="76"/>
      <c r="J17" s="86"/>
      <c r="K17" s="96" t="e">
        <f t="shared" si="3"/>
        <v>#DIV/0!</v>
      </c>
      <c r="L17" s="77">
        <f t="shared" si="4"/>
        <v>0</v>
      </c>
      <c r="M17" s="34">
        <f t="shared" si="5"/>
        <v>0</v>
      </c>
      <c r="N17" s="175">
        <v>0</v>
      </c>
      <c r="O17" s="176">
        <v>0</v>
      </c>
      <c r="P17" s="176">
        <v>0</v>
      </c>
      <c r="Q17" s="176">
        <v>0</v>
      </c>
      <c r="R17" s="176">
        <v>0</v>
      </c>
      <c r="S17" s="176">
        <v>0</v>
      </c>
      <c r="T17" s="176">
        <v>0</v>
      </c>
      <c r="U17" s="176">
        <v>0</v>
      </c>
      <c r="V17" s="176">
        <v>0</v>
      </c>
      <c r="W17" s="176">
        <v>0</v>
      </c>
      <c r="X17" s="176">
        <v>0</v>
      </c>
      <c r="Y17" s="176">
        <v>0</v>
      </c>
      <c r="Z17" s="176">
        <v>0</v>
      </c>
      <c r="AA17" s="176">
        <v>0</v>
      </c>
      <c r="AB17" s="176">
        <v>0</v>
      </c>
      <c r="AC17" s="176">
        <v>0</v>
      </c>
      <c r="AD17" s="177">
        <v>0</v>
      </c>
      <c r="AE17" s="5"/>
    </row>
    <row r="18" spans="2:31" customFormat="1">
      <c r="B18" s="88">
        <f t="shared" si="1"/>
        <v>5</v>
      </c>
      <c r="C18" s="262" t="s">
        <v>140</v>
      </c>
      <c r="D18" s="278">
        <f>COUNTIF('Songs database'!N:N,C18)</f>
        <v>0</v>
      </c>
      <c r="E18" s="263" t="e">
        <f t="shared" si="2"/>
        <v>#DIV/0!</v>
      </c>
      <c r="F18" s="94"/>
      <c r="G18" s="76"/>
      <c r="H18" s="76"/>
      <c r="I18" s="76"/>
      <c r="J18" s="86"/>
      <c r="K18" s="96" t="e">
        <f t="shared" si="3"/>
        <v>#DIV/0!</v>
      </c>
      <c r="L18" s="77">
        <f t="shared" si="4"/>
        <v>0</v>
      </c>
      <c r="M18" s="34">
        <f t="shared" si="5"/>
        <v>0</v>
      </c>
      <c r="N18" s="175">
        <v>0</v>
      </c>
      <c r="O18" s="176">
        <v>0</v>
      </c>
      <c r="P18" s="176">
        <v>0</v>
      </c>
      <c r="Q18" s="176">
        <v>0</v>
      </c>
      <c r="R18" s="176">
        <v>0</v>
      </c>
      <c r="S18" s="176">
        <v>0</v>
      </c>
      <c r="T18" s="176">
        <v>0</v>
      </c>
      <c r="U18" s="176">
        <v>0</v>
      </c>
      <c r="V18" s="176">
        <v>0</v>
      </c>
      <c r="W18" s="176">
        <v>0</v>
      </c>
      <c r="X18" s="176">
        <v>0</v>
      </c>
      <c r="Y18" s="176">
        <v>0</v>
      </c>
      <c r="Z18" s="176">
        <v>0</v>
      </c>
      <c r="AA18" s="176">
        <v>0</v>
      </c>
      <c r="AB18" s="176">
        <v>0</v>
      </c>
      <c r="AC18" s="176">
        <v>0</v>
      </c>
      <c r="AD18" s="177">
        <v>0</v>
      </c>
      <c r="AE18" s="5"/>
    </row>
    <row r="19" spans="2:31" customFormat="1">
      <c r="B19" s="88">
        <f t="shared" si="1"/>
        <v>6</v>
      </c>
      <c r="C19" s="262" t="s">
        <v>1493</v>
      </c>
      <c r="D19" s="278">
        <f>COUNTIF('Songs database'!N:N,C19)</f>
        <v>0</v>
      </c>
      <c r="E19" s="263">
        <f t="shared" si="2"/>
        <v>6290.802966677893</v>
      </c>
      <c r="F19" s="94">
        <v>9.875</v>
      </c>
      <c r="G19" s="76">
        <v>2.5</v>
      </c>
      <c r="H19" s="76">
        <v>2.625</v>
      </c>
      <c r="I19" s="76">
        <v>2.625</v>
      </c>
      <c r="J19" s="86">
        <v>2.125</v>
      </c>
      <c r="K19" s="96">
        <f t="shared" si="3"/>
        <v>1.0640715870536741</v>
      </c>
      <c r="L19" s="77">
        <f t="shared" si="4"/>
        <v>44.723809523809521</v>
      </c>
      <c r="M19" s="34">
        <f t="shared" si="5"/>
        <v>16</v>
      </c>
      <c r="N19" s="175">
        <v>0</v>
      </c>
      <c r="O19" s="176">
        <v>0</v>
      </c>
      <c r="P19" s="176">
        <v>0</v>
      </c>
      <c r="Q19" s="176">
        <v>0</v>
      </c>
      <c r="R19" s="176">
        <v>3</v>
      </c>
      <c r="S19" s="176">
        <v>3</v>
      </c>
      <c r="T19" s="176">
        <v>4</v>
      </c>
      <c r="U19" s="176">
        <v>3</v>
      </c>
      <c r="V19" s="176">
        <v>2</v>
      </c>
      <c r="W19" s="176">
        <v>0</v>
      </c>
      <c r="X19" s="176">
        <v>1</v>
      </c>
      <c r="Y19" s="176">
        <v>0</v>
      </c>
      <c r="Z19" s="176">
        <v>0</v>
      </c>
      <c r="AA19" s="176">
        <v>0</v>
      </c>
      <c r="AB19" s="176">
        <v>0</v>
      </c>
      <c r="AC19" s="176">
        <v>0</v>
      </c>
      <c r="AD19" s="177">
        <v>0</v>
      </c>
      <c r="AE19" s="5"/>
    </row>
    <row r="20" spans="2:31" customFormat="1">
      <c r="B20" s="88">
        <f t="shared" si="1"/>
        <v>7</v>
      </c>
      <c r="C20" s="262" t="s">
        <v>63</v>
      </c>
      <c r="D20" s="278">
        <f>COUNTIF('Songs database'!N:N,C20)</f>
        <v>35</v>
      </c>
      <c r="E20" s="263">
        <f t="shared" si="2"/>
        <v>8811.6912524370146</v>
      </c>
      <c r="F20" s="94">
        <v>9.8648648648648649</v>
      </c>
      <c r="G20" s="76">
        <v>2.0540540540540539</v>
      </c>
      <c r="H20" s="76">
        <v>2.7702702702702702</v>
      </c>
      <c r="I20" s="76">
        <v>2.6351351351351351</v>
      </c>
      <c r="J20" s="86">
        <v>2.4054054054054053</v>
      </c>
      <c r="K20" s="96">
        <f t="shared" si="3"/>
        <v>1.2281841896795733</v>
      </c>
      <c r="L20" s="77">
        <f t="shared" si="4"/>
        <v>275.28964368964375</v>
      </c>
      <c r="M20" s="34">
        <f t="shared" si="5"/>
        <v>74</v>
      </c>
      <c r="N20" s="175">
        <v>2</v>
      </c>
      <c r="O20" s="176">
        <v>3</v>
      </c>
      <c r="P20" s="176">
        <v>4</v>
      </c>
      <c r="Q20" s="176">
        <v>6</v>
      </c>
      <c r="R20" s="176">
        <v>5</v>
      </c>
      <c r="S20" s="176">
        <v>9</v>
      </c>
      <c r="T20" s="176">
        <v>11</v>
      </c>
      <c r="U20" s="176">
        <v>12</v>
      </c>
      <c r="V20" s="176">
        <v>7</v>
      </c>
      <c r="W20" s="176">
        <v>6</v>
      </c>
      <c r="X20" s="176">
        <v>3</v>
      </c>
      <c r="Y20" s="176">
        <v>3</v>
      </c>
      <c r="Z20" s="176">
        <v>2</v>
      </c>
      <c r="AA20" s="176">
        <v>1</v>
      </c>
      <c r="AB20" s="176">
        <v>0</v>
      </c>
      <c r="AC20" s="176">
        <v>0</v>
      </c>
      <c r="AD20" s="177">
        <v>0</v>
      </c>
      <c r="AE20" s="5"/>
    </row>
    <row r="21" spans="2:31" customFormat="1">
      <c r="B21" s="88">
        <f t="shared" si="1"/>
        <v>8</v>
      </c>
      <c r="C21" s="262" t="s">
        <v>612</v>
      </c>
      <c r="D21" s="278">
        <f>COUNTIF('Songs database'!N:N,C21)</f>
        <v>0</v>
      </c>
      <c r="E21" s="263">
        <f t="shared" si="2"/>
        <v>6014.7583598069959</v>
      </c>
      <c r="F21" s="94">
        <v>9.75</v>
      </c>
      <c r="G21" s="76">
        <v>1.75</v>
      </c>
      <c r="H21" s="76">
        <v>3.1666666666666665</v>
      </c>
      <c r="I21" s="76">
        <v>2.3333333333333335</v>
      </c>
      <c r="J21" s="86">
        <v>2.5</v>
      </c>
      <c r="K21" s="96">
        <f t="shared" si="3"/>
        <v>1.0515411098662313</v>
      </c>
      <c r="L21" s="77">
        <f t="shared" si="4"/>
        <v>32.342857142857142</v>
      </c>
      <c r="M21" s="34">
        <f t="shared" si="5"/>
        <v>12</v>
      </c>
      <c r="N21" s="175">
        <v>0</v>
      </c>
      <c r="O21" s="176">
        <v>0</v>
      </c>
      <c r="P21" s="176">
        <v>0</v>
      </c>
      <c r="Q21" s="176">
        <v>0</v>
      </c>
      <c r="R21" s="176">
        <v>2</v>
      </c>
      <c r="S21" s="176">
        <v>1</v>
      </c>
      <c r="T21" s="176">
        <v>3</v>
      </c>
      <c r="U21" s="176">
        <v>4</v>
      </c>
      <c r="V21" s="176">
        <v>2</v>
      </c>
      <c r="W21" s="176">
        <v>0</v>
      </c>
      <c r="X21" s="176">
        <v>0</v>
      </c>
      <c r="Y21" s="176">
        <v>0</v>
      </c>
      <c r="Z21" s="176">
        <v>0</v>
      </c>
      <c r="AA21" s="176">
        <v>0</v>
      </c>
      <c r="AB21" s="176">
        <v>0</v>
      </c>
      <c r="AC21" s="176">
        <v>0</v>
      </c>
      <c r="AD21" s="177">
        <v>0</v>
      </c>
      <c r="AE21" s="5"/>
    </row>
    <row r="22" spans="2:31" customFormat="1">
      <c r="B22" s="88">
        <f t="shared" si="1"/>
        <v>9</v>
      </c>
      <c r="C22" s="262" t="s">
        <v>171</v>
      </c>
      <c r="D22" s="278">
        <f>COUNTIF('Songs database'!N:N,C22)</f>
        <v>0</v>
      </c>
      <c r="E22" s="263">
        <f t="shared" si="2"/>
        <v>7177.8144230870175</v>
      </c>
      <c r="F22" s="94">
        <v>9.6363636363636367</v>
      </c>
      <c r="G22" s="76">
        <v>2.6969696969696968</v>
      </c>
      <c r="H22" s="76">
        <v>2.4242424242424243</v>
      </c>
      <c r="I22" s="76">
        <v>2.5454545454545454</v>
      </c>
      <c r="J22" s="86">
        <v>1.9696969696969697</v>
      </c>
      <c r="K22" s="96">
        <f t="shared" si="3"/>
        <v>1.149282358568974</v>
      </c>
      <c r="L22" s="77">
        <f t="shared" si="4"/>
        <v>105.0075702075702</v>
      </c>
      <c r="M22" s="34">
        <f t="shared" si="5"/>
        <v>33</v>
      </c>
      <c r="N22" s="175">
        <v>0</v>
      </c>
      <c r="O22" s="176">
        <v>1</v>
      </c>
      <c r="P22" s="176">
        <v>1</v>
      </c>
      <c r="Q22" s="176">
        <v>2</v>
      </c>
      <c r="R22" s="176">
        <v>3</v>
      </c>
      <c r="S22" s="176">
        <v>6</v>
      </c>
      <c r="T22" s="176">
        <v>8</v>
      </c>
      <c r="U22" s="176">
        <v>3</v>
      </c>
      <c r="V22" s="176">
        <v>3</v>
      </c>
      <c r="W22" s="176">
        <v>2</v>
      </c>
      <c r="X22" s="176">
        <v>1</v>
      </c>
      <c r="Y22" s="176">
        <v>0</v>
      </c>
      <c r="Z22" s="176">
        <v>1</v>
      </c>
      <c r="AA22" s="176">
        <v>2</v>
      </c>
      <c r="AB22" s="176">
        <v>0</v>
      </c>
      <c r="AC22" s="176">
        <v>0</v>
      </c>
      <c r="AD22" s="177">
        <v>0</v>
      </c>
      <c r="AE22" s="5"/>
    </row>
    <row r="23" spans="2:31" customFormat="1">
      <c r="B23" s="88">
        <f t="shared" si="1"/>
        <v>10</v>
      </c>
      <c r="C23" s="262" t="s">
        <v>20</v>
      </c>
      <c r="D23" s="278">
        <f>COUNTIF('Songs database'!N:N,C23)</f>
        <v>0</v>
      </c>
      <c r="E23" s="263">
        <f t="shared" si="2"/>
        <v>10328.822905256637</v>
      </c>
      <c r="F23" s="94">
        <v>9.16</v>
      </c>
      <c r="G23" s="76">
        <v>2.8293333333333335</v>
      </c>
      <c r="H23" s="76">
        <v>2.3119999999999998</v>
      </c>
      <c r="I23" s="76">
        <v>2.048</v>
      </c>
      <c r="J23" s="86">
        <v>1.9706666666666666</v>
      </c>
      <c r="K23" s="96">
        <f t="shared" si="3"/>
        <v>1.1481036779228431</v>
      </c>
      <c r="L23" s="77">
        <f t="shared" si="4"/>
        <v>1131.9544899544901</v>
      </c>
      <c r="M23" s="34">
        <f t="shared" si="5"/>
        <v>375</v>
      </c>
      <c r="N23" s="175">
        <v>1</v>
      </c>
      <c r="O23" s="176">
        <v>7</v>
      </c>
      <c r="P23" s="176">
        <v>14</v>
      </c>
      <c r="Q23" s="176">
        <v>24</v>
      </c>
      <c r="R23" s="176">
        <v>36</v>
      </c>
      <c r="S23" s="176">
        <v>55</v>
      </c>
      <c r="T23" s="176">
        <v>51</v>
      </c>
      <c r="U23" s="176">
        <v>42</v>
      </c>
      <c r="V23" s="176">
        <v>33</v>
      </c>
      <c r="W23" s="176">
        <v>35</v>
      </c>
      <c r="X23" s="176">
        <v>32</v>
      </c>
      <c r="Y23" s="176">
        <v>21</v>
      </c>
      <c r="Z23" s="176">
        <v>11</v>
      </c>
      <c r="AA23" s="176">
        <v>7</v>
      </c>
      <c r="AB23" s="176">
        <v>4</v>
      </c>
      <c r="AC23" s="176">
        <v>2</v>
      </c>
      <c r="AD23" s="177">
        <v>0</v>
      </c>
      <c r="AE23" s="5"/>
    </row>
    <row r="24" spans="2:31" customFormat="1">
      <c r="B24" s="88">
        <f t="shared" si="1"/>
        <v>11</v>
      </c>
      <c r="C24" s="262" t="s">
        <v>31</v>
      </c>
      <c r="D24" s="278">
        <f>COUNTIF('Songs database'!N:N,C24)</f>
        <v>0</v>
      </c>
      <c r="E24" s="263">
        <f t="shared" si="2"/>
        <v>10153.27871779499</v>
      </c>
      <c r="F24" s="94">
        <v>8.8901098901098905</v>
      </c>
      <c r="G24" s="76">
        <v>2.7554945054945055</v>
      </c>
      <c r="H24" s="76">
        <v>2.25</v>
      </c>
      <c r="I24" s="76">
        <v>1.901098901098901</v>
      </c>
      <c r="J24" s="86">
        <v>1.9835164835164836</v>
      </c>
      <c r="K24" s="96">
        <f t="shared" si="3"/>
        <v>1.158025258358083</v>
      </c>
      <c r="L24" s="77">
        <f t="shared" si="4"/>
        <v>1084.8872016872017</v>
      </c>
      <c r="M24" s="34">
        <f t="shared" si="5"/>
        <v>364</v>
      </c>
      <c r="N24" s="175">
        <v>0</v>
      </c>
      <c r="O24" s="176">
        <v>7</v>
      </c>
      <c r="P24" s="176">
        <v>17</v>
      </c>
      <c r="Q24" s="176">
        <v>29</v>
      </c>
      <c r="R24" s="176">
        <v>32</v>
      </c>
      <c r="S24" s="176">
        <v>34</v>
      </c>
      <c r="T24" s="176">
        <v>43</v>
      </c>
      <c r="U24" s="176">
        <v>45</v>
      </c>
      <c r="V24" s="176">
        <v>38</v>
      </c>
      <c r="W24" s="176">
        <v>34</v>
      </c>
      <c r="X24" s="176">
        <v>21</v>
      </c>
      <c r="Y24" s="176">
        <v>25</v>
      </c>
      <c r="Z24" s="176">
        <v>22</v>
      </c>
      <c r="AA24" s="176">
        <v>10</v>
      </c>
      <c r="AB24" s="176">
        <v>5</v>
      </c>
      <c r="AC24" s="176">
        <v>2</v>
      </c>
      <c r="AD24" s="177">
        <v>0</v>
      </c>
      <c r="AE24" s="5"/>
    </row>
    <row r="25" spans="2:31" customFormat="1">
      <c r="B25" s="88">
        <f t="shared" si="1"/>
        <v>12</v>
      </c>
      <c r="C25" s="262" t="s">
        <v>22</v>
      </c>
      <c r="D25" s="278">
        <f>COUNTIF('Songs database'!N:N,C25)</f>
        <v>1</v>
      </c>
      <c r="E25" s="263">
        <f t="shared" si="2"/>
        <v>7046.79678639957</v>
      </c>
      <c r="F25" s="94">
        <v>8.8777777777777782</v>
      </c>
      <c r="G25" s="76">
        <v>2.1777777777777776</v>
      </c>
      <c r="H25" s="76">
        <v>1.9444444444444444</v>
      </c>
      <c r="I25" s="76">
        <v>2.6333333333333333</v>
      </c>
      <c r="J25" s="86">
        <v>2.1222222222222222</v>
      </c>
      <c r="K25" s="96">
        <f t="shared" si="3"/>
        <v>1.0832688961570847</v>
      </c>
      <c r="L25" s="77">
        <f t="shared" si="4"/>
        <v>234.40093240093242</v>
      </c>
      <c r="M25" s="34">
        <f t="shared" si="5"/>
        <v>90</v>
      </c>
      <c r="N25" s="175">
        <v>0</v>
      </c>
      <c r="O25" s="176">
        <v>0</v>
      </c>
      <c r="P25" s="176">
        <v>0</v>
      </c>
      <c r="Q25" s="176">
        <v>6</v>
      </c>
      <c r="R25" s="176">
        <v>10</v>
      </c>
      <c r="S25" s="176">
        <v>11</v>
      </c>
      <c r="T25" s="176">
        <v>14</v>
      </c>
      <c r="U25" s="176">
        <v>14</v>
      </c>
      <c r="V25" s="176">
        <v>7</v>
      </c>
      <c r="W25" s="176">
        <v>9</v>
      </c>
      <c r="X25" s="176">
        <v>8</v>
      </c>
      <c r="Y25" s="176">
        <v>5</v>
      </c>
      <c r="Z25" s="176">
        <v>4</v>
      </c>
      <c r="AA25" s="176">
        <v>2</v>
      </c>
      <c r="AB25" s="176">
        <v>0</v>
      </c>
      <c r="AC25" s="176">
        <v>0</v>
      </c>
      <c r="AD25" s="177">
        <v>0</v>
      </c>
      <c r="AE25" s="5"/>
    </row>
    <row r="26" spans="2:31" customFormat="1">
      <c r="B26" s="88">
        <f t="shared" si="1"/>
        <v>13</v>
      </c>
      <c r="C26" s="262" t="s">
        <v>613</v>
      </c>
      <c r="D26" s="278">
        <f>COUNTIF('Songs database'!N:N,C26)</f>
        <v>0</v>
      </c>
      <c r="E26" s="263">
        <f t="shared" si="2"/>
        <v>6159.880822221221</v>
      </c>
      <c r="F26" s="94">
        <v>8.8636363636363633</v>
      </c>
      <c r="G26" s="76">
        <v>2.6363636363636362</v>
      </c>
      <c r="H26" s="76">
        <v>2</v>
      </c>
      <c r="I26" s="76">
        <v>2.0454545454545454</v>
      </c>
      <c r="J26" s="86">
        <v>2.1818181818181817</v>
      </c>
      <c r="K26" s="96">
        <f t="shared" si="3"/>
        <v>1.1132730659532366</v>
      </c>
      <c r="L26" s="77">
        <f t="shared" si="4"/>
        <v>60.419624819624815</v>
      </c>
      <c r="M26" s="34">
        <f t="shared" si="5"/>
        <v>22</v>
      </c>
      <c r="N26" s="175">
        <v>0</v>
      </c>
      <c r="O26" s="176">
        <v>0</v>
      </c>
      <c r="P26" s="176">
        <v>1</v>
      </c>
      <c r="Q26" s="176">
        <v>1</v>
      </c>
      <c r="R26" s="176">
        <v>2</v>
      </c>
      <c r="S26" s="176">
        <v>3</v>
      </c>
      <c r="T26" s="176">
        <v>2</v>
      </c>
      <c r="U26" s="176">
        <v>4</v>
      </c>
      <c r="V26" s="176">
        <v>3</v>
      </c>
      <c r="W26" s="176">
        <v>2</v>
      </c>
      <c r="X26" s="176">
        <v>0</v>
      </c>
      <c r="Y26" s="176">
        <v>1</v>
      </c>
      <c r="Z26" s="176">
        <v>3</v>
      </c>
      <c r="AA26" s="176">
        <v>0</v>
      </c>
      <c r="AB26" s="176">
        <v>0</v>
      </c>
      <c r="AC26" s="176">
        <v>0</v>
      </c>
      <c r="AD26" s="177">
        <v>0</v>
      </c>
      <c r="AE26" s="5"/>
    </row>
    <row r="27" spans="2:31" customFormat="1">
      <c r="B27" s="88">
        <f t="shared" si="1"/>
        <v>14</v>
      </c>
      <c r="C27" s="262" t="s">
        <v>109</v>
      </c>
      <c r="D27" s="278">
        <f>COUNTIF('Songs database'!N:N,C27)</f>
        <v>15</v>
      </c>
      <c r="E27" s="263">
        <f t="shared" si="2"/>
        <v>7099.9374100625964</v>
      </c>
      <c r="F27" s="94">
        <v>8.8307692307692314</v>
      </c>
      <c r="G27" s="76">
        <v>2.3384615384615386</v>
      </c>
      <c r="H27" s="76">
        <v>2.1230769230769231</v>
      </c>
      <c r="I27" s="76">
        <v>2.1076923076923078</v>
      </c>
      <c r="J27" s="86">
        <v>2.2615384615384615</v>
      </c>
      <c r="K27" s="96">
        <f t="shared" si="3"/>
        <v>1.1341157539516857</v>
      </c>
      <c r="L27" s="77">
        <f t="shared" si="4"/>
        <v>184.572360972361</v>
      </c>
      <c r="M27" s="34">
        <f t="shared" si="5"/>
        <v>65</v>
      </c>
      <c r="N27" s="175">
        <v>0</v>
      </c>
      <c r="O27" s="176">
        <v>1</v>
      </c>
      <c r="P27" s="176">
        <v>2</v>
      </c>
      <c r="Q27" s="176">
        <v>5</v>
      </c>
      <c r="R27" s="176">
        <v>4</v>
      </c>
      <c r="S27" s="176">
        <v>8</v>
      </c>
      <c r="T27" s="176">
        <v>9</v>
      </c>
      <c r="U27" s="176">
        <v>9</v>
      </c>
      <c r="V27" s="176">
        <v>5</v>
      </c>
      <c r="W27" s="176">
        <v>6</v>
      </c>
      <c r="X27" s="176">
        <v>5</v>
      </c>
      <c r="Y27" s="176">
        <v>5</v>
      </c>
      <c r="Z27" s="176">
        <v>4</v>
      </c>
      <c r="AA27" s="176">
        <v>2</v>
      </c>
      <c r="AB27" s="176">
        <v>0</v>
      </c>
      <c r="AC27" s="176">
        <v>0</v>
      </c>
      <c r="AD27" s="177">
        <v>0</v>
      </c>
      <c r="AE27" s="5"/>
    </row>
    <row r="28" spans="2:31" customFormat="1">
      <c r="B28" s="88">
        <f t="shared" si="1"/>
        <v>15</v>
      </c>
      <c r="C28" s="262" t="s">
        <v>119</v>
      </c>
      <c r="D28" s="278">
        <f>COUNTIF('Songs database'!N:N,C28)</f>
        <v>89</v>
      </c>
      <c r="E28" s="263">
        <f t="shared" si="2"/>
        <v>6951.7861548083347</v>
      </c>
      <c r="F28" s="94">
        <v>8.3766233766233764</v>
      </c>
      <c r="G28" s="76">
        <v>1.9090909090909092</v>
      </c>
      <c r="H28" s="76">
        <v>1.974025974025974</v>
      </c>
      <c r="I28" s="76">
        <v>2.5974025974025974</v>
      </c>
      <c r="J28" s="86">
        <v>1.8961038961038961</v>
      </c>
      <c r="K28" s="96">
        <f t="shared" si="3"/>
        <v>1.1337568312390875</v>
      </c>
      <c r="L28" s="77">
        <f t="shared" si="4"/>
        <v>207.27148407148411</v>
      </c>
      <c r="M28" s="34">
        <f t="shared" si="5"/>
        <v>77</v>
      </c>
      <c r="N28" s="175">
        <v>1</v>
      </c>
      <c r="O28" s="176">
        <v>0</v>
      </c>
      <c r="P28" s="176">
        <v>1</v>
      </c>
      <c r="Q28" s="176">
        <v>5</v>
      </c>
      <c r="R28" s="176">
        <v>6</v>
      </c>
      <c r="S28" s="176">
        <v>8</v>
      </c>
      <c r="T28" s="176">
        <v>11</v>
      </c>
      <c r="U28" s="176">
        <v>9</v>
      </c>
      <c r="V28" s="176">
        <v>8</v>
      </c>
      <c r="W28" s="176">
        <v>7</v>
      </c>
      <c r="X28" s="176">
        <v>6</v>
      </c>
      <c r="Y28" s="176">
        <v>2</v>
      </c>
      <c r="Z28" s="176">
        <v>4</v>
      </c>
      <c r="AA28" s="176">
        <v>6</v>
      </c>
      <c r="AB28" s="176">
        <v>3</v>
      </c>
      <c r="AC28" s="176">
        <v>0</v>
      </c>
      <c r="AD28" s="177">
        <v>0</v>
      </c>
      <c r="AE28" s="5"/>
    </row>
    <row r="29" spans="2:31" customFormat="1">
      <c r="B29" s="88">
        <f t="shared" si="1"/>
        <v>16</v>
      </c>
      <c r="C29" s="262" t="s">
        <v>46</v>
      </c>
      <c r="D29" s="278">
        <f>COUNTIF('Songs database'!N:N,C29)</f>
        <v>35</v>
      </c>
      <c r="E29" s="263">
        <f t="shared" si="2"/>
        <v>8966.2623486651701</v>
      </c>
      <c r="F29" s="94">
        <v>7.9375</v>
      </c>
      <c r="G29" s="76">
        <v>1.9375</v>
      </c>
      <c r="H29" s="76">
        <v>2.2635869565217392</v>
      </c>
      <c r="I29" s="76">
        <v>1.8695652173913044</v>
      </c>
      <c r="J29" s="86">
        <v>1.8668478260869565</v>
      </c>
      <c r="K29" s="96">
        <f t="shared" si="3"/>
        <v>1.1263934082361322</v>
      </c>
      <c r="L29" s="77">
        <f t="shared" si="4"/>
        <v>926.51353091353076</v>
      </c>
      <c r="M29" s="34">
        <f t="shared" si="5"/>
        <v>368</v>
      </c>
      <c r="N29" s="175">
        <v>1</v>
      </c>
      <c r="O29" s="176">
        <v>5</v>
      </c>
      <c r="P29" s="176">
        <v>7</v>
      </c>
      <c r="Q29" s="176">
        <v>15</v>
      </c>
      <c r="R29" s="176">
        <v>21</v>
      </c>
      <c r="S29" s="176">
        <v>31</v>
      </c>
      <c r="T29" s="176">
        <v>33</v>
      </c>
      <c r="U29" s="176">
        <v>46</v>
      </c>
      <c r="V29" s="176">
        <v>51</v>
      </c>
      <c r="W29" s="176">
        <v>44</v>
      </c>
      <c r="X29" s="176">
        <v>30</v>
      </c>
      <c r="Y29" s="176">
        <v>30</v>
      </c>
      <c r="Z29" s="176">
        <v>24</v>
      </c>
      <c r="AA29" s="176">
        <v>12</v>
      </c>
      <c r="AB29" s="176">
        <v>8</v>
      </c>
      <c r="AC29" s="176">
        <v>6</v>
      </c>
      <c r="AD29" s="177">
        <v>4</v>
      </c>
      <c r="AE29" s="5"/>
    </row>
    <row r="30" spans="2:31" customFormat="1">
      <c r="B30" s="88">
        <f t="shared" si="1"/>
        <v>17</v>
      </c>
      <c r="C30" s="262" t="s">
        <v>32</v>
      </c>
      <c r="D30" s="278">
        <f>COUNTIF('Songs database'!N:N,C30)</f>
        <v>0</v>
      </c>
      <c r="E30" s="263">
        <f t="shared" si="2"/>
        <v>6410.594655974709</v>
      </c>
      <c r="F30" s="94">
        <v>7.9047619047619051</v>
      </c>
      <c r="G30" s="76">
        <v>2.193548387096774</v>
      </c>
      <c r="H30" s="76">
        <v>2.338709677419355</v>
      </c>
      <c r="I30" s="76">
        <v>1.6129032258064515</v>
      </c>
      <c r="J30" s="86">
        <v>1.8870967741935485</v>
      </c>
      <c r="K30" s="96">
        <f t="shared" si="3"/>
        <v>1.1318582116252429</v>
      </c>
      <c r="L30" s="77">
        <f t="shared" si="4"/>
        <v>159.49732489732489</v>
      </c>
      <c r="M30" s="34">
        <f t="shared" si="5"/>
        <v>63</v>
      </c>
      <c r="N30" s="175">
        <v>0</v>
      </c>
      <c r="O30" s="176">
        <v>1</v>
      </c>
      <c r="P30" s="176">
        <v>2</v>
      </c>
      <c r="Q30" s="176">
        <v>3</v>
      </c>
      <c r="R30" s="176">
        <v>2</v>
      </c>
      <c r="S30" s="176">
        <v>5</v>
      </c>
      <c r="T30" s="176">
        <v>5</v>
      </c>
      <c r="U30" s="176">
        <v>7</v>
      </c>
      <c r="V30" s="176">
        <v>10</v>
      </c>
      <c r="W30" s="176">
        <v>7</v>
      </c>
      <c r="X30" s="176">
        <v>6</v>
      </c>
      <c r="Y30" s="176">
        <v>7</v>
      </c>
      <c r="Z30" s="176">
        <v>4</v>
      </c>
      <c r="AA30" s="176">
        <v>2</v>
      </c>
      <c r="AB30" s="176">
        <v>1</v>
      </c>
      <c r="AC30" s="176">
        <v>0</v>
      </c>
      <c r="AD30" s="177">
        <v>1</v>
      </c>
      <c r="AE30" s="5"/>
    </row>
    <row r="31" spans="2:31" customFormat="1">
      <c r="B31" s="88">
        <f t="shared" si="1"/>
        <v>18</v>
      </c>
      <c r="C31" s="262" t="s">
        <v>935</v>
      </c>
      <c r="D31" s="278">
        <f>COUNTIF('Songs database'!N:N,C31)</f>
        <v>0</v>
      </c>
      <c r="E31" s="263">
        <f t="shared" si="2"/>
        <v>6254.7855104624687</v>
      </c>
      <c r="F31" s="94">
        <v>7.7191011235955056</v>
      </c>
      <c r="G31" s="76">
        <v>2.5505617977528088</v>
      </c>
      <c r="H31" s="76">
        <v>1.898876404494382</v>
      </c>
      <c r="I31" s="76">
        <v>1.6629213483146068</v>
      </c>
      <c r="J31" s="86">
        <v>1.6067415730337078</v>
      </c>
      <c r="K31" s="96">
        <f t="shared" si="3"/>
        <v>1.0839321629423582</v>
      </c>
      <c r="L31" s="77">
        <f t="shared" si="4"/>
        <v>201.79060939060938</v>
      </c>
      <c r="M31" s="34">
        <f t="shared" si="5"/>
        <v>89</v>
      </c>
      <c r="N31" s="175">
        <v>0</v>
      </c>
      <c r="O31" s="176">
        <v>0</v>
      </c>
      <c r="P31" s="176">
        <v>1</v>
      </c>
      <c r="Q31" s="176">
        <v>2</v>
      </c>
      <c r="R31" s="176">
        <v>8</v>
      </c>
      <c r="S31" s="176">
        <v>6</v>
      </c>
      <c r="T31" s="176">
        <v>8</v>
      </c>
      <c r="U31" s="176">
        <v>10</v>
      </c>
      <c r="V31" s="176">
        <v>13</v>
      </c>
      <c r="W31" s="176">
        <v>12</v>
      </c>
      <c r="X31" s="176">
        <v>7</v>
      </c>
      <c r="Y31" s="176">
        <v>7</v>
      </c>
      <c r="Z31" s="176">
        <v>8</v>
      </c>
      <c r="AA31" s="176">
        <v>4</v>
      </c>
      <c r="AB31" s="176">
        <v>3</v>
      </c>
      <c r="AC31" s="176">
        <v>0</v>
      </c>
      <c r="AD31" s="177">
        <v>0</v>
      </c>
      <c r="AE31" s="5"/>
    </row>
    <row r="32" spans="2:31" customFormat="1">
      <c r="B32" s="88">
        <f t="shared" si="1"/>
        <v>19</v>
      </c>
      <c r="C32" s="262" t="s">
        <v>921</v>
      </c>
      <c r="D32" s="278">
        <f>COUNTIF('Songs database'!N:N,C32)</f>
        <v>0</v>
      </c>
      <c r="E32" s="263">
        <f t="shared" si="2"/>
        <v>5620.9055946817498</v>
      </c>
      <c r="F32" s="94">
        <v>7.7017543859649127</v>
      </c>
      <c r="G32" s="76">
        <v>1.8421052631578947</v>
      </c>
      <c r="H32" s="76">
        <v>2.2105263157894739</v>
      </c>
      <c r="I32" s="76">
        <v>2.1228070175438596</v>
      </c>
      <c r="J32" s="86">
        <v>1.5263157894736843</v>
      </c>
      <c r="K32" s="96">
        <f t="shared" si="3"/>
        <v>1.0503027140129164</v>
      </c>
      <c r="L32" s="77">
        <f t="shared" si="4"/>
        <v>121.06915306915307</v>
      </c>
      <c r="M32" s="34">
        <f t="shared" si="5"/>
        <v>57</v>
      </c>
      <c r="N32" s="175">
        <v>0</v>
      </c>
      <c r="O32" s="176">
        <v>0</v>
      </c>
      <c r="P32" s="176">
        <v>0</v>
      </c>
      <c r="Q32" s="176">
        <v>1</v>
      </c>
      <c r="R32" s="176">
        <v>2</v>
      </c>
      <c r="S32" s="176">
        <v>4</v>
      </c>
      <c r="T32" s="176">
        <v>7</v>
      </c>
      <c r="U32" s="176">
        <v>7</v>
      </c>
      <c r="V32" s="176">
        <v>8</v>
      </c>
      <c r="W32" s="176">
        <v>10</v>
      </c>
      <c r="X32" s="176">
        <v>7</v>
      </c>
      <c r="Y32" s="176">
        <v>6</v>
      </c>
      <c r="Z32" s="176">
        <v>4</v>
      </c>
      <c r="AA32" s="176">
        <v>1</v>
      </c>
      <c r="AB32" s="176">
        <v>0</v>
      </c>
      <c r="AC32" s="176">
        <v>0</v>
      </c>
      <c r="AD32" s="177">
        <v>0</v>
      </c>
      <c r="AE32" s="5"/>
    </row>
    <row r="33" spans="2:31" customFormat="1">
      <c r="B33" s="88">
        <f t="shared" si="1"/>
        <v>20</v>
      </c>
      <c r="C33" s="262" t="s">
        <v>19</v>
      </c>
      <c r="D33" s="278">
        <f>COUNTIF('Songs database'!N:N,C33)</f>
        <v>38</v>
      </c>
      <c r="E33" s="263">
        <f t="shared" si="2"/>
        <v>14180.857572670922</v>
      </c>
      <c r="F33" s="94">
        <v>7.5304017372421281</v>
      </c>
      <c r="G33" s="76">
        <v>2.002171552660152</v>
      </c>
      <c r="H33" s="76">
        <v>2.1091205211726383</v>
      </c>
      <c r="I33" s="76">
        <v>1.6628664495114007</v>
      </c>
      <c r="J33" s="86">
        <v>1.7562432138979369</v>
      </c>
      <c r="K33" s="96">
        <f t="shared" si="3"/>
        <v>1.139507087139557</v>
      </c>
      <c r="L33" s="77">
        <f t="shared" si="4"/>
        <v>4502.7915417915419</v>
      </c>
      <c r="M33" s="34">
        <f t="shared" si="5"/>
        <v>1842</v>
      </c>
      <c r="N33" s="175">
        <v>5</v>
      </c>
      <c r="O33" s="176">
        <v>16</v>
      </c>
      <c r="P33" s="176">
        <v>45</v>
      </c>
      <c r="Q33" s="176">
        <v>78</v>
      </c>
      <c r="R33" s="176">
        <v>112</v>
      </c>
      <c r="S33" s="176">
        <v>149</v>
      </c>
      <c r="T33" s="176">
        <v>159</v>
      </c>
      <c r="U33" s="176">
        <v>189</v>
      </c>
      <c r="V33" s="176">
        <v>185</v>
      </c>
      <c r="W33" s="176">
        <v>180</v>
      </c>
      <c r="X33" s="176">
        <v>172</v>
      </c>
      <c r="Y33" s="176">
        <v>166</v>
      </c>
      <c r="Z33" s="176">
        <v>128</v>
      </c>
      <c r="AA33" s="176">
        <v>110</v>
      </c>
      <c r="AB33" s="176">
        <v>72</v>
      </c>
      <c r="AC33" s="176">
        <v>45</v>
      </c>
      <c r="AD33" s="177">
        <v>31</v>
      </c>
      <c r="AE33" s="5"/>
    </row>
    <row r="34" spans="2:31" customFormat="1">
      <c r="B34" s="88">
        <f t="shared" si="1"/>
        <v>21</v>
      </c>
      <c r="C34" s="262" t="s">
        <v>647</v>
      </c>
      <c r="D34" s="278">
        <f>COUNTIF('Songs database'!N:N,C34)</f>
        <v>228</v>
      </c>
      <c r="E34" s="263">
        <f t="shared" si="2"/>
        <v>5584.2698593841988</v>
      </c>
      <c r="F34" s="94">
        <v>7.436619718309859</v>
      </c>
      <c r="G34" s="76">
        <v>2.8309859154929575</v>
      </c>
      <c r="H34" s="76">
        <v>1.3098591549295775</v>
      </c>
      <c r="I34" s="76">
        <v>2.295774647887324</v>
      </c>
      <c r="J34" s="86">
        <v>1</v>
      </c>
      <c r="K34" s="96">
        <f t="shared" si="3"/>
        <v>1.0449186314734755</v>
      </c>
      <c r="L34" s="77">
        <f t="shared" si="4"/>
        <v>144.12485292485292</v>
      </c>
      <c r="M34" s="34">
        <f t="shared" si="5"/>
        <v>71</v>
      </c>
      <c r="N34" s="175">
        <v>0</v>
      </c>
      <c r="O34" s="176">
        <v>0</v>
      </c>
      <c r="P34" s="176">
        <v>0</v>
      </c>
      <c r="Q34" s="176">
        <v>0</v>
      </c>
      <c r="R34" s="176">
        <v>2</v>
      </c>
      <c r="S34" s="176">
        <v>6</v>
      </c>
      <c r="T34" s="176">
        <v>7</v>
      </c>
      <c r="U34" s="176">
        <v>9</v>
      </c>
      <c r="V34" s="176">
        <v>10</v>
      </c>
      <c r="W34" s="176">
        <v>11</v>
      </c>
      <c r="X34" s="176">
        <v>10</v>
      </c>
      <c r="Y34" s="176">
        <v>9</v>
      </c>
      <c r="Z34" s="176">
        <v>5</v>
      </c>
      <c r="AA34" s="176">
        <v>1</v>
      </c>
      <c r="AB34" s="176">
        <v>1</v>
      </c>
      <c r="AC34" s="176">
        <v>0</v>
      </c>
      <c r="AD34" s="177">
        <v>0</v>
      </c>
      <c r="AE34" s="5"/>
    </row>
    <row r="35" spans="2:31" customFormat="1">
      <c r="B35" s="88">
        <f t="shared" si="1"/>
        <v>22</v>
      </c>
      <c r="C35" s="262" t="s">
        <v>44</v>
      </c>
      <c r="D35" s="278">
        <f>COUNTIF('Songs database'!N:N,C35)</f>
        <v>0</v>
      </c>
      <c r="E35" s="263">
        <f t="shared" si="2"/>
        <v>4531.2174090038015</v>
      </c>
      <c r="F35" s="94">
        <v>7.2727272727272725</v>
      </c>
      <c r="G35" s="76">
        <v>2</v>
      </c>
      <c r="H35" s="76">
        <v>2.1818181818181817</v>
      </c>
      <c r="I35" s="76">
        <v>1.3636363636363635</v>
      </c>
      <c r="J35" s="86">
        <v>1.7272727272727273</v>
      </c>
      <c r="K35" s="96">
        <f t="shared" si="3"/>
        <v>1.048028557990601</v>
      </c>
      <c r="L35" s="77">
        <f t="shared" si="4"/>
        <v>21.967277167277167</v>
      </c>
      <c r="M35" s="34">
        <f t="shared" si="5"/>
        <v>11</v>
      </c>
      <c r="N35" s="175">
        <v>0</v>
      </c>
      <c r="O35" s="176">
        <v>0</v>
      </c>
      <c r="P35" s="176">
        <v>0</v>
      </c>
      <c r="Q35" s="176">
        <v>0</v>
      </c>
      <c r="R35" s="176">
        <v>0</v>
      </c>
      <c r="S35" s="176">
        <v>1</v>
      </c>
      <c r="T35" s="176">
        <v>1</v>
      </c>
      <c r="U35" s="176">
        <v>2</v>
      </c>
      <c r="V35" s="176">
        <v>2</v>
      </c>
      <c r="W35" s="176">
        <v>2</v>
      </c>
      <c r="X35" s="176">
        <v>1</v>
      </c>
      <c r="Y35" s="176">
        <v>0</v>
      </c>
      <c r="Z35" s="176">
        <v>0</v>
      </c>
      <c r="AA35" s="176">
        <v>1</v>
      </c>
      <c r="AB35" s="176">
        <v>1</v>
      </c>
      <c r="AC35" s="176">
        <v>0</v>
      </c>
      <c r="AD35" s="177">
        <v>0</v>
      </c>
      <c r="AE35" s="5"/>
    </row>
    <row r="36" spans="2:31" customFormat="1">
      <c r="B36" s="88">
        <f t="shared" si="1"/>
        <v>23</v>
      </c>
      <c r="C36" s="262" t="s">
        <v>124</v>
      </c>
      <c r="D36" s="278">
        <f>COUNTIF('Songs database'!N:N,C36)</f>
        <v>0</v>
      </c>
      <c r="E36" s="263">
        <f t="shared" si="2"/>
        <v>6148.6780083849599</v>
      </c>
      <c r="F36" s="94">
        <v>7.1758241758241761</v>
      </c>
      <c r="G36" s="76">
        <v>1.7252747252747254</v>
      </c>
      <c r="H36" s="76">
        <v>2.098901098901099</v>
      </c>
      <c r="I36" s="76">
        <v>1.6813186813186813</v>
      </c>
      <c r="J36" s="86">
        <v>1.6703296703296704</v>
      </c>
      <c r="K36" s="96">
        <f t="shared" si="3"/>
        <v>1.1175820790918736</v>
      </c>
      <c r="L36" s="77">
        <f t="shared" si="4"/>
        <v>203.89756909756915</v>
      </c>
      <c r="M36" s="34">
        <f t="shared" si="5"/>
        <v>91</v>
      </c>
      <c r="N36" s="175">
        <v>0</v>
      </c>
      <c r="O36" s="176">
        <v>0</v>
      </c>
      <c r="P36" s="176">
        <v>2</v>
      </c>
      <c r="Q36" s="176">
        <v>3</v>
      </c>
      <c r="R36" s="176">
        <v>5</v>
      </c>
      <c r="S36" s="176">
        <v>7</v>
      </c>
      <c r="T36" s="176">
        <v>9</v>
      </c>
      <c r="U36" s="176">
        <v>10</v>
      </c>
      <c r="V36" s="176">
        <v>8</v>
      </c>
      <c r="W36" s="176">
        <v>9</v>
      </c>
      <c r="X36" s="176">
        <v>8</v>
      </c>
      <c r="Y36" s="176">
        <v>7</v>
      </c>
      <c r="Z36" s="176">
        <v>8</v>
      </c>
      <c r="AA36" s="176">
        <v>5</v>
      </c>
      <c r="AB36" s="176">
        <v>4</v>
      </c>
      <c r="AC36" s="176">
        <v>4</v>
      </c>
      <c r="AD36" s="177">
        <v>2</v>
      </c>
      <c r="AE36" s="5"/>
    </row>
    <row r="37" spans="2:31" customFormat="1">
      <c r="B37" s="88">
        <f t="shared" si="1"/>
        <v>24</v>
      </c>
      <c r="C37" s="262" t="s">
        <v>143</v>
      </c>
      <c r="D37" s="278">
        <f>COUNTIF('Songs database'!N:N,C37)</f>
        <v>0</v>
      </c>
      <c r="E37" s="263">
        <f t="shared" si="2"/>
        <v>7362.7852181891358</v>
      </c>
      <c r="F37" s="94">
        <v>7.0698689956331879</v>
      </c>
      <c r="G37" s="76">
        <v>2.3187772925764194</v>
      </c>
      <c r="H37" s="76">
        <v>1.7336244541484715</v>
      </c>
      <c r="I37" s="76">
        <v>1.4847161572052401</v>
      </c>
      <c r="J37" s="86">
        <v>1.5327510917030567</v>
      </c>
      <c r="K37" s="96">
        <f t="shared" si="3"/>
        <v>1.1283282188620227</v>
      </c>
      <c r="L37" s="77">
        <f t="shared" si="4"/>
        <v>515.29716949716953</v>
      </c>
      <c r="M37" s="34">
        <f t="shared" si="5"/>
        <v>229</v>
      </c>
      <c r="N37" s="175">
        <v>0</v>
      </c>
      <c r="O37" s="176">
        <v>2</v>
      </c>
      <c r="P37" s="176">
        <v>4</v>
      </c>
      <c r="Q37" s="176">
        <v>10</v>
      </c>
      <c r="R37" s="176">
        <v>10</v>
      </c>
      <c r="S37" s="176">
        <v>12</v>
      </c>
      <c r="T37" s="176">
        <v>17</v>
      </c>
      <c r="U37" s="176">
        <v>20</v>
      </c>
      <c r="V37" s="176">
        <v>24</v>
      </c>
      <c r="W37" s="176">
        <v>27</v>
      </c>
      <c r="X37" s="176">
        <v>25</v>
      </c>
      <c r="Y37" s="176">
        <v>19</v>
      </c>
      <c r="Z37" s="176">
        <v>23</v>
      </c>
      <c r="AA37" s="176">
        <v>19</v>
      </c>
      <c r="AB37" s="176">
        <v>10</v>
      </c>
      <c r="AC37" s="176">
        <v>6</v>
      </c>
      <c r="AD37" s="177">
        <v>1</v>
      </c>
      <c r="AE37" s="5"/>
    </row>
    <row r="38" spans="2:31" customFormat="1">
      <c r="B38" s="88">
        <f t="shared" si="1"/>
        <v>25</v>
      </c>
      <c r="C38" s="262" t="s">
        <v>151</v>
      </c>
      <c r="D38" s="278">
        <f>COUNTIF('Songs database'!N:N,C38)</f>
        <v>0</v>
      </c>
      <c r="E38" s="263">
        <f t="shared" si="2"/>
        <v>8498.7191064434901</v>
      </c>
      <c r="F38" s="94">
        <v>6.9800399201596806</v>
      </c>
      <c r="G38" s="76">
        <v>1.5548902195608783</v>
      </c>
      <c r="H38" s="76">
        <v>2.0219560878243512</v>
      </c>
      <c r="I38" s="76">
        <v>1.8043912175648702</v>
      </c>
      <c r="J38" s="86">
        <v>1.5988023952095809</v>
      </c>
      <c r="K38" s="96">
        <f t="shared" si="3"/>
        <v>1.0990007221429396</v>
      </c>
      <c r="L38" s="77">
        <f t="shared" si="4"/>
        <v>1055.9214119214118</v>
      </c>
      <c r="M38" s="34">
        <f t="shared" si="5"/>
        <v>501</v>
      </c>
      <c r="N38" s="175">
        <v>0</v>
      </c>
      <c r="O38" s="176">
        <v>1</v>
      </c>
      <c r="P38" s="176">
        <v>5</v>
      </c>
      <c r="Q38" s="176">
        <v>12</v>
      </c>
      <c r="R38" s="176">
        <v>20</v>
      </c>
      <c r="S38" s="176">
        <v>36</v>
      </c>
      <c r="T38" s="176">
        <v>40</v>
      </c>
      <c r="U38" s="176">
        <v>59</v>
      </c>
      <c r="V38" s="176">
        <v>51</v>
      </c>
      <c r="W38" s="176">
        <v>60</v>
      </c>
      <c r="X38" s="176">
        <v>52</v>
      </c>
      <c r="Y38" s="176">
        <v>50</v>
      </c>
      <c r="Z38" s="176">
        <v>38</v>
      </c>
      <c r="AA38" s="176">
        <v>32</v>
      </c>
      <c r="AB38" s="176">
        <v>16</v>
      </c>
      <c r="AC38" s="176">
        <v>19</v>
      </c>
      <c r="AD38" s="177">
        <v>10</v>
      </c>
      <c r="AE38" s="5"/>
    </row>
    <row r="39" spans="2:31" customFormat="1">
      <c r="B39" s="88">
        <f t="shared" si="1"/>
        <v>26</v>
      </c>
      <c r="C39" s="262" t="s">
        <v>155</v>
      </c>
      <c r="D39" s="278">
        <f>COUNTIF('Songs database'!N:N,C39)</f>
        <v>0</v>
      </c>
      <c r="E39" s="263">
        <f t="shared" si="2"/>
        <v>5153.3603107271429</v>
      </c>
      <c r="F39" s="94">
        <v>6.7666666666666666</v>
      </c>
      <c r="G39" s="76">
        <v>1.3333333333333333</v>
      </c>
      <c r="H39" s="76">
        <v>2.1833333333333331</v>
      </c>
      <c r="I39" s="76">
        <v>1.2666666666666666</v>
      </c>
      <c r="J39" s="86">
        <v>1.9833333333333334</v>
      </c>
      <c r="K39" s="96">
        <f t="shared" si="3"/>
        <v>1.0651571726933533</v>
      </c>
      <c r="L39" s="77">
        <f t="shared" si="4"/>
        <v>115.15781995781997</v>
      </c>
      <c r="M39" s="34">
        <f t="shared" si="5"/>
        <v>60</v>
      </c>
      <c r="N39" s="175">
        <v>0</v>
      </c>
      <c r="O39" s="176">
        <v>0</v>
      </c>
      <c r="P39" s="176">
        <v>0</v>
      </c>
      <c r="Q39" s="176">
        <v>1</v>
      </c>
      <c r="R39" s="176">
        <v>1</v>
      </c>
      <c r="S39" s="176">
        <v>3</v>
      </c>
      <c r="T39" s="176">
        <v>4</v>
      </c>
      <c r="U39" s="176">
        <v>7</v>
      </c>
      <c r="V39" s="176">
        <v>8</v>
      </c>
      <c r="W39" s="176">
        <v>8</v>
      </c>
      <c r="X39" s="176">
        <v>7</v>
      </c>
      <c r="Y39" s="176">
        <v>9</v>
      </c>
      <c r="Z39" s="176">
        <v>6</v>
      </c>
      <c r="AA39" s="176">
        <v>3</v>
      </c>
      <c r="AB39" s="176">
        <v>2</v>
      </c>
      <c r="AC39" s="176">
        <v>1</v>
      </c>
      <c r="AD39" s="177">
        <v>0</v>
      </c>
      <c r="AE39" s="5"/>
    </row>
    <row r="40" spans="2:31" customFormat="1">
      <c r="B40" s="88">
        <f t="shared" si="1"/>
        <v>27</v>
      </c>
      <c r="C40" s="262" t="s">
        <v>55</v>
      </c>
      <c r="D40" s="278">
        <f>COUNTIF('Songs database'!N:N,C40)</f>
        <v>0</v>
      </c>
      <c r="E40" s="263">
        <f t="shared" si="2"/>
        <v>5918.8560801240192</v>
      </c>
      <c r="F40" s="94">
        <v>5.9941520467836256</v>
      </c>
      <c r="G40" s="76">
        <v>1.7192982456140351</v>
      </c>
      <c r="H40" s="76">
        <v>1.4502923976608186</v>
      </c>
      <c r="I40" s="76">
        <v>1.304093567251462</v>
      </c>
      <c r="J40" s="86">
        <v>1.5204678362573099</v>
      </c>
      <c r="K40" s="96">
        <f t="shared" si="3"/>
        <v>1.1083829462496912</v>
      </c>
      <c r="L40" s="77">
        <f t="shared" si="4"/>
        <v>314.80639360639361</v>
      </c>
      <c r="M40" s="34">
        <f t="shared" si="5"/>
        <v>171</v>
      </c>
      <c r="N40" s="175">
        <v>0</v>
      </c>
      <c r="O40" s="176">
        <v>0</v>
      </c>
      <c r="P40" s="176">
        <v>1</v>
      </c>
      <c r="Q40" s="176">
        <v>4</v>
      </c>
      <c r="R40" s="176">
        <v>4</v>
      </c>
      <c r="S40" s="176">
        <v>5</v>
      </c>
      <c r="T40" s="176">
        <v>9</v>
      </c>
      <c r="U40" s="176">
        <v>12</v>
      </c>
      <c r="V40" s="176">
        <v>17</v>
      </c>
      <c r="W40" s="176">
        <v>21</v>
      </c>
      <c r="X40" s="176">
        <v>17</v>
      </c>
      <c r="Y40" s="176">
        <v>17</v>
      </c>
      <c r="Z40" s="176">
        <v>21</v>
      </c>
      <c r="AA40" s="176">
        <v>23</v>
      </c>
      <c r="AB40" s="176">
        <v>15</v>
      </c>
      <c r="AC40" s="176">
        <v>5</v>
      </c>
      <c r="AD40" s="177">
        <v>0</v>
      </c>
      <c r="AE40" s="5"/>
    </row>
    <row r="41" spans="2:31" customFormat="1">
      <c r="B41" s="88">
        <f t="shared" si="1"/>
        <v>28</v>
      </c>
      <c r="C41" s="262" t="s">
        <v>146</v>
      </c>
      <c r="D41" s="278">
        <f>COUNTIF('Songs database'!N:N,C41)</f>
        <v>0</v>
      </c>
      <c r="E41" s="263">
        <f t="shared" si="2"/>
        <v>4215.8273834176607</v>
      </c>
      <c r="F41" s="94">
        <v>5.6756756756756754</v>
      </c>
      <c r="G41" s="76">
        <v>1.5675675675675675</v>
      </c>
      <c r="H41" s="76">
        <v>1.8648648648648649</v>
      </c>
      <c r="I41" s="76">
        <v>1.2432432432432432</v>
      </c>
      <c r="J41" s="86">
        <v>1.0277777777777777</v>
      </c>
      <c r="K41" s="96">
        <f t="shared" si="3"/>
        <v>1.0791097489097836</v>
      </c>
      <c r="L41" s="77">
        <f t="shared" si="4"/>
        <v>61.135087135087133</v>
      </c>
      <c r="M41" s="34">
        <f t="shared" si="5"/>
        <v>37</v>
      </c>
      <c r="N41" s="175">
        <v>0</v>
      </c>
      <c r="O41" s="176">
        <v>0</v>
      </c>
      <c r="P41" s="176">
        <v>0</v>
      </c>
      <c r="Q41" s="176">
        <v>0</v>
      </c>
      <c r="R41" s="176">
        <v>0</v>
      </c>
      <c r="S41" s="176">
        <v>1</v>
      </c>
      <c r="T41" s="176">
        <v>1</v>
      </c>
      <c r="U41" s="176">
        <v>3</v>
      </c>
      <c r="V41" s="176">
        <v>5</v>
      </c>
      <c r="W41" s="176">
        <v>4</v>
      </c>
      <c r="X41" s="176">
        <v>4</v>
      </c>
      <c r="Y41" s="176">
        <v>6</v>
      </c>
      <c r="Z41" s="176">
        <v>5</v>
      </c>
      <c r="AA41" s="176">
        <v>5</v>
      </c>
      <c r="AB41" s="176">
        <v>2</v>
      </c>
      <c r="AC41" s="176">
        <v>1</v>
      </c>
      <c r="AD41" s="177">
        <v>0</v>
      </c>
      <c r="AE41" s="5"/>
    </row>
    <row r="42" spans="2:31" customFormat="1">
      <c r="B42" s="88">
        <f t="shared" si="1"/>
        <v>29</v>
      </c>
      <c r="C42" s="262" t="s">
        <v>48</v>
      </c>
      <c r="D42" s="278">
        <f>COUNTIF('Songs database'!N:N,C42)</f>
        <v>0</v>
      </c>
      <c r="E42" s="263">
        <f t="shared" si="2"/>
        <v>6826.1996731351937</v>
      </c>
      <c r="F42" s="94">
        <v>5.4</v>
      </c>
      <c r="G42" s="76">
        <v>1.1499999999999999</v>
      </c>
      <c r="H42" s="76">
        <v>1.5368421052631578</v>
      </c>
      <c r="I42" s="76">
        <v>1.3078947368421052</v>
      </c>
      <c r="J42" s="86">
        <v>1.4052631578947368</v>
      </c>
      <c r="K42" s="96">
        <f t="shared" si="3"/>
        <v>1.1300073387763971</v>
      </c>
      <c r="L42" s="77">
        <f t="shared" si="4"/>
        <v>655.05820845820847</v>
      </c>
      <c r="M42" s="34">
        <f t="shared" si="5"/>
        <v>380</v>
      </c>
      <c r="N42" s="175">
        <v>0</v>
      </c>
      <c r="O42" s="176">
        <v>1</v>
      </c>
      <c r="P42" s="176">
        <v>1</v>
      </c>
      <c r="Q42" s="176">
        <v>4</v>
      </c>
      <c r="R42" s="176">
        <v>7</v>
      </c>
      <c r="S42" s="176">
        <v>8</v>
      </c>
      <c r="T42" s="176">
        <v>18</v>
      </c>
      <c r="U42" s="176">
        <v>28</v>
      </c>
      <c r="V42" s="176">
        <v>36</v>
      </c>
      <c r="W42" s="176">
        <v>33</v>
      </c>
      <c r="X42" s="176">
        <v>34</v>
      </c>
      <c r="Y42" s="176">
        <v>45</v>
      </c>
      <c r="Z42" s="176">
        <v>43</v>
      </c>
      <c r="AA42" s="176">
        <v>45</v>
      </c>
      <c r="AB42" s="176">
        <v>44</v>
      </c>
      <c r="AC42" s="176">
        <v>24</v>
      </c>
      <c r="AD42" s="177">
        <v>9</v>
      </c>
      <c r="AE42" s="5"/>
    </row>
    <row r="43" spans="2:31" customFormat="1">
      <c r="B43" s="88">
        <f t="shared" si="1"/>
        <v>30</v>
      </c>
      <c r="C43" s="262" t="s">
        <v>41</v>
      </c>
      <c r="D43" s="278">
        <f>COUNTIF('Songs database'!N:N,C43)</f>
        <v>0</v>
      </c>
      <c r="E43" s="263">
        <f t="shared" si="2"/>
        <v>3662.8348256512131</v>
      </c>
      <c r="F43" s="94">
        <v>5.25</v>
      </c>
      <c r="G43" s="76">
        <v>1.4375</v>
      </c>
      <c r="H43" s="76">
        <v>1.5625</v>
      </c>
      <c r="I43" s="76">
        <v>1.25</v>
      </c>
      <c r="J43" s="86">
        <v>1</v>
      </c>
      <c r="K43" s="96">
        <f t="shared" si="3"/>
        <v>1.0990662176610169</v>
      </c>
      <c r="L43" s="77">
        <f t="shared" si="4"/>
        <v>25.366877566877566</v>
      </c>
      <c r="M43" s="34">
        <f t="shared" si="5"/>
        <v>16</v>
      </c>
      <c r="N43" s="175">
        <v>0</v>
      </c>
      <c r="O43" s="176">
        <v>0</v>
      </c>
      <c r="P43" s="176">
        <v>0</v>
      </c>
      <c r="Q43" s="176">
        <v>0</v>
      </c>
      <c r="R43" s="176">
        <v>0</v>
      </c>
      <c r="S43" s="176">
        <v>0</v>
      </c>
      <c r="T43" s="176">
        <v>1</v>
      </c>
      <c r="U43" s="176">
        <v>1</v>
      </c>
      <c r="V43" s="176">
        <v>1</v>
      </c>
      <c r="W43" s="176">
        <v>2</v>
      </c>
      <c r="X43" s="176">
        <v>3</v>
      </c>
      <c r="Y43" s="176">
        <v>1</v>
      </c>
      <c r="Z43" s="176">
        <v>3</v>
      </c>
      <c r="AA43" s="176">
        <v>2</v>
      </c>
      <c r="AB43" s="176">
        <v>1</v>
      </c>
      <c r="AC43" s="176">
        <v>0</v>
      </c>
      <c r="AD43" s="177">
        <v>1</v>
      </c>
      <c r="AE43" s="5"/>
    </row>
    <row r="44" spans="2:31" customFormat="1">
      <c r="B44" s="88">
        <f t="shared" si="1"/>
        <v>31</v>
      </c>
      <c r="C44" s="262" t="s">
        <v>112</v>
      </c>
      <c r="D44" s="278">
        <f>COUNTIF('Songs database'!N:N,C44)</f>
        <v>0</v>
      </c>
      <c r="E44" s="263">
        <f t="shared" si="2"/>
        <v>3162.7447621383544</v>
      </c>
      <c r="F44" s="94">
        <v>3.7826086956521738</v>
      </c>
      <c r="G44" s="76">
        <v>0.69565217391304346</v>
      </c>
      <c r="H44" s="76">
        <v>1.4347826086956521</v>
      </c>
      <c r="I44" s="76">
        <v>0.78260869565217395</v>
      </c>
      <c r="J44" s="86">
        <v>0.86956521739130432</v>
      </c>
      <c r="K44" s="96">
        <f t="shared" si="3"/>
        <v>1.1937898695836129</v>
      </c>
      <c r="L44" s="77">
        <f t="shared" si="4"/>
        <v>30.996669996669993</v>
      </c>
      <c r="M44" s="34">
        <f t="shared" si="5"/>
        <v>23</v>
      </c>
      <c r="N44" s="175">
        <v>0</v>
      </c>
      <c r="O44" s="176">
        <v>0</v>
      </c>
      <c r="P44" s="176">
        <v>0</v>
      </c>
      <c r="Q44" s="176">
        <v>0</v>
      </c>
      <c r="R44" s="176">
        <v>0</v>
      </c>
      <c r="S44" s="176">
        <v>0</v>
      </c>
      <c r="T44" s="176">
        <v>0</v>
      </c>
      <c r="U44" s="176">
        <v>0</v>
      </c>
      <c r="V44" s="176">
        <v>0</v>
      </c>
      <c r="W44" s="176">
        <v>3</v>
      </c>
      <c r="X44" s="176">
        <v>3</v>
      </c>
      <c r="Y44" s="176">
        <v>1</v>
      </c>
      <c r="Z44" s="176">
        <v>6</v>
      </c>
      <c r="AA44" s="176">
        <v>4</v>
      </c>
      <c r="AB44" s="176">
        <v>2</v>
      </c>
      <c r="AC44" s="176">
        <v>3</v>
      </c>
      <c r="AD44" s="177">
        <v>1</v>
      </c>
      <c r="AE44" s="5"/>
    </row>
    <row r="45" spans="2:31" customFormat="1">
      <c r="B45" s="88">
        <f t="shared" si="1"/>
        <v>32</v>
      </c>
      <c r="C45" s="262" t="s">
        <v>939</v>
      </c>
      <c r="D45" s="278">
        <f>COUNTIF('Songs database'!N:N,C45)</f>
        <v>0</v>
      </c>
      <c r="E45" s="263">
        <f t="shared" si="2"/>
        <v>4137.3884143159939</v>
      </c>
      <c r="F45" s="94">
        <v>3.6630434782608696</v>
      </c>
      <c r="G45" s="76">
        <v>0.64130434782608692</v>
      </c>
      <c r="H45" s="76">
        <v>1.1304347826086956</v>
      </c>
      <c r="I45" s="76">
        <v>1.1413043478260869</v>
      </c>
      <c r="J45" s="86">
        <v>0.75</v>
      </c>
      <c r="K45" s="96">
        <f t="shared" si="3"/>
        <v>1.2411051071240597</v>
      </c>
      <c r="L45" s="77">
        <f t="shared" si="4"/>
        <v>129.77380397380398</v>
      </c>
      <c r="M45" s="34">
        <f t="shared" si="5"/>
        <v>92</v>
      </c>
      <c r="N45" s="175">
        <v>0</v>
      </c>
      <c r="O45" s="176">
        <v>0</v>
      </c>
      <c r="P45" s="176">
        <v>0</v>
      </c>
      <c r="Q45" s="176">
        <v>0</v>
      </c>
      <c r="R45" s="176">
        <v>1</v>
      </c>
      <c r="S45" s="176">
        <v>3</v>
      </c>
      <c r="T45" s="176">
        <v>2</v>
      </c>
      <c r="U45" s="176">
        <v>2</v>
      </c>
      <c r="V45" s="176">
        <v>1</v>
      </c>
      <c r="W45" s="176">
        <v>2</v>
      </c>
      <c r="X45" s="176">
        <v>7</v>
      </c>
      <c r="Y45" s="176">
        <v>13</v>
      </c>
      <c r="Z45" s="176">
        <v>10</v>
      </c>
      <c r="AA45" s="176">
        <v>15</v>
      </c>
      <c r="AB45" s="176">
        <v>15</v>
      </c>
      <c r="AC45" s="176">
        <v>10</v>
      </c>
      <c r="AD45" s="177">
        <v>11</v>
      </c>
      <c r="AE45" s="5"/>
    </row>
    <row r="46" spans="2:31" customFormat="1">
      <c r="B46" s="88">
        <f t="shared" si="1"/>
        <v>33</v>
      </c>
      <c r="C46" s="262" t="s">
        <v>111</v>
      </c>
      <c r="D46" s="278">
        <f>COUNTIF('Songs database'!N:N,C46)</f>
        <v>0</v>
      </c>
      <c r="E46" s="263">
        <f t="shared" si="2"/>
        <v>3165.7152976032498</v>
      </c>
      <c r="F46" s="94">
        <v>2.9047619047619047</v>
      </c>
      <c r="G46" s="76">
        <v>0.35714285714285715</v>
      </c>
      <c r="H46" s="76">
        <v>1.0238095238095237</v>
      </c>
      <c r="I46" s="76">
        <v>0.7857142857142857</v>
      </c>
      <c r="J46" s="86">
        <v>0.73809523809523814</v>
      </c>
      <c r="K46" s="96">
        <f t="shared" si="3"/>
        <v>1.3112924152058241</v>
      </c>
      <c r="L46" s="77">
        <f t="shared" si="4"/>
        <v>52.444377844377847</v>
      </c>
      <c r="M46" s="34">
        <f t="shared" si="5"/>
        <v>42</v>
      </c>
      <c r="N46" s="175">
        <v>0</v>
      </c>
      <c r="O46" s="176">
        <v>0</v>
      </c>
      <c r="P46" s="176">
        <v>0</v>
      </c>
      <c r="Q46" s="176">
        <v>0</v>
      </c>
      <c r="R46" s="176">
        <v>0</v>
      </c>
      <c r="S46" s="176">
        <v>0</v>
      </c>
      <c r="T46" s="176">
        <v>0</v>
      </c>
      <c r="U46" s="176">
        <v>0</v>
      </c>
      <c r="V46" s="176">
        <v>1</v>
      </c>
      <c r="W46" s="176">
        <v>1</v>
      </c>
      <c r="X46" s="176">
        <v>2</v>
      </c>
      <c r="Y46" s="176">
        <v>2</v>
      </c>
      <c r="Z46" s="176">
        <v>7</v>
      </c>
      <c r="AA46" s="176">
        <v>11</v>
      </c>
      <c r="AB46" s="176">
        <v>9</v>
      </c>
      <c r="AC46" s="176">
        <v>6</v>
      </c>
      <c r="AD46" s="177">
        <v>3</v>
      </c>
      <c r="AE46" s="5"/>
    </row>
    <row r="47" spans="2:31" customFormat="1">
      <c r="B47" s="88">
        <f t="shared" si="1"/>
        <v>34</v>
      </c>
      <c r="C47" s="262" t="s">
        <v>442</v>
      </c>
      <c r="D47" s="278">
        <f>COUNTIF('Songs database'!N:N,C47)</f>
        <v>0</v>
      </c>
      <c r="E47" s="263">
        <f t="shared" si="2"/>
        <v>2632.5291177860367</v>
      </c>
      <c r="F47" s="94">
        <v>1.9615384615384615</v>
      </c>
      <c r="G47" s="76">
        <v>0.42307692307692307</v>
      </c>
      <c r="H47" s="76">
        <v>0.5</v>
      </c>
      <c r="I47" s="76">
        <v>0.19230769230769232</v>
      </c>
      <c r="J47" s="86">
        <v>0.84615384615384615</v>
      </c>
      <c r="K47" s="96">
        <f t="shared" si="3"/>
        <v>1.5408092060301066</v>
      </c>
      <c r="L47" s="77">
        <f t="shared" si="4"/>
        <v>30.269685869685873</v>
      </c>
      <c r="M47" s="34">
        <f t="shared" si="5"/>
        <v>26</v>
      </c>
      <c r="N47" s="175">
        <v>0</v>
      </c>
      <c r="O47" s="176">
        <v>0</v>
      </c>
      <c r="P47" s="176">
        <v>0</v>
      </c>
      <c r="Q47" s="176">
        <v>0</v>
      </c>
      <c r="R47" s="176">
        <v>0</v>
      </c>
      <c r="S47" s="176">
        <v>0</v>
      </c>
      <c r="T47" s="176">
        <v>0</v>
      </c>
      <c r="U47" s="176">
        <v>0</v>
      </c>
      <c r="V47" s="176">
        <v>0</v>
      </c>
      <c r="W47" s="176">
        <v>1</v>
      </c>
      <c r="X47" s="176">
        <v>1</v>
      </c>
      <c r="Y47" s="176">
        <v>1</v>
      </c>
      <c r="Z47" s="176">
        <v>1</v>
      </c>
      <c r="AA47" s="176">
        <v>4</v>
      </c>
      <c r="AB47" s="176">
        <v>5</v>
      </c>
      <c r="AC47" s="176">
        <v>7</v>
      </c>
      <c r="AD47" s="177">
        <v>6</v>
      </c>
      <c r="AE47" s="5"/>
    </row>
    <row r="48" spans="2:31" customFormat="1" ht="13.5" thickBot="1">
      <c r="B48" s="88">
        <f t="shared" si="1"/>
        <v>35</v>
      </c>
      <c r="C48" s="262" t="s">
        <v>183</v>
      </c>
      <c r="D48" s="279">
        <f>COUNTIF('Songs database'!N:N,C48)</f>
        <v>307</v>
      </c>
      <c r="E48" s="274">
        <f t="shared" si="2"/>
        <v>3115.8844479795766</v>
      </c>
      <c r="F48" s="94">
        <v>1.6610169491525424</v>
      </c>
      <c r="G48" s="76">
        <v>0.15254237288135594</v>
      </c>
      <c r="H48" s="76">
        <v>0.9152542372881356</v>
      </c>
      <c r="I48" s="76">
        <v>0.4576271186440678</v>
      </c>
      <c r="J48" s="86">
        <v>0.13559322033898305</v>
      </c>
      <c r="K48" s="96">
        <f t="shared" si="3"/>
        <v>1.6458378942315361</v>
      </c>
      <c r="L48" s="77">
        <f t="shared" si="4"/>
        <v>66.365168165168171</v>
      </c>
      <c r="M48" s="34">
        <f t="shared" si="5"/>
        <v>59</v>
      </c>
      <c r="N48" s="175">
        <v>0</v>
      </c>
      <c r="O48" s="176">
        <v>0</v>
      </c>
      <c r="P48" s="176">
        <v>0</v>
      </c>
      <c r="Q48" s="176">
        <v>0</v>
      </c>
      <c r="R48" s="176">
        <v>0</v>
      </c>
      <c r="S48" s="176">
        <v>0</v>
      </c>
      <c r="T48" s="176">
        <v>0</v>
      </c>
      <c r="U48" s="176">
        <v>0</v>
      </c>
      <c r="V48" s="176">
        <v>0</v>
      </c>
      <c r="W48" s="176">
        <v>0</v>
      </c>
      <c r="X48" s="176">
        <v>0</v>
      </c>
      <c r="Y48" s="176">
        <v>1</v>
      </c>
      <c r="Z48" s="176">
        <v>5</v>
      </c>
      <c r="AA48" s="176">
        <v>7</v>
      </c>
      <c r="AB48" s="176">
        <v>17</v>
      </c>
      <c r="AC48" s="176">
        <v>18</v>
      </c>
      <c r="AD48" s="177">
        <v>11</v>
      </c>
      <c r="AE48" s="5"/>
    </row>
    <row r="49" spans="2:30">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row>
    <row r="50" spans="2:3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row>
    <row r="51" spans="2:3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2:3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2:3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sheetData>
  <autoFilter ref="B4:AD48"/>
  <sortState ref="B14:AE48">
    <sortCondition descending="1" ref="F14:F48"/>
  </sortState>
  <hyperlinks>
    <hyperlink ref="B6:C6" r:id="rId1" display="Copyright 2005-2021 © www.teoalida.com/database/music"/>
    <hyperlink ref="E6" r:id="rId2" display="Copyright 2005-2021 © www.teoalida.com/database/music"/>
    <hyperlink ref="F6" r:id="rId3" display="Copyright 2005-2021 © www.teoalida.com/database/music"/>
    <hyperlink ref="G6" r:id="rId4" display="Copyright 2005-2021 © www.teoalida.com/database/music"/>
    <hyperlink ref="H6" r:id="rId5" display="Copyright 2005-2021 © www.teoalida.com/database/music"/>
    <hyperlink ref="I6" r:id="rId6" display="Copyright 2005-2021 © www.teoalida.com/database/music"/>
    <hyperlink ref="J6" r:id="rId7" display="Copyright 2005-2021 © www.teoalida.com/database/music"/>
    <hyperlink ref="K6" r:id="rId8" display="Copyright 2005-2021 © www.teoalida.com/database/music"/>
    <hyperlink ref="L6" r:id="rId9" display="Copyright 2005-2021 © www.teoalida.com/database/music"/>
    <hyperlink ref="M6" r:id="rId10" display="Copyright 2005-2021 © www.teoalida.com/database/music"/>
    <hyperlink ref="N6" r:id="rId11" display="Copyright 2005-2021 © www.teoalida.com/database/music"/>
    <hyperlink ref="O6" r:id="rId12" display="Copyright 2005-2021 © www.teoalida.com/database/music"/>
    <hyperlink ref="P6" r:id="rId13" display="Copyright 2005-2021 © www.teoalida.com/database/music"/>
    <hyperlink ref="Q6" r:id="rId14" display="Copyright 2005-2021 © www.teoalida.com/database/music"/>
    <hyperlink ref="R6" r:id="rId15" display="Copyright 2005-2021 © www.teoalida.com/database/music"/>
    <hyperlink ref="S6" r:id="rId16" display="Copyright 2005-2021 © www.teoalida.com/database/music"/>
    <hyperlink ref="T6" r:id="rId17" display="Copyright 2005-2021 © www.teoalida.com/database/music"/>
    <hyperlink ref="U6" r:id="rId18" display="Copyright 2005-2021 © www.teoalida.com/database/music"/>
    <hyperlink ref="V6" r:id="rId19" display="Copyright 2005-2021 © www.teoalida.com/database/music"/>
    <hyperlink ref="W6" r:id="rId20" display="Copyright 2005-2021 © www.teoalida.com/database/music"/>
    <hyperlink ref="X6" r:id="rId21" display="Copyright 2005-2021 © www.teoalida.com/database/music"/>
    <hyperlink ref="Y6" r:id="rId22" display="Copyright 2005-2021 © www.teoalida.com/database/music"/>
    <hyperlink ref="Z6" r:id="rId23" display="Copyright 2005-2021 © www.teoalida.com/database/music"/>
    <hyperlink ref="AA6" r:id="rId24" display="Copyright 2005-2021 © www.teoalida.com/database/music"/>
    <hyperlink ref="AB6" r:id="rId25" display="Copyright 2005-2021 © www.teoalida.com/database/music"/>
    <hyperlink ref="AC6" r:id="rId26" display="Copyright 2005-2021 © www.teoalida.com/database/music"/>
    <hyperlink ref="AD6" r:id="rId27" display="Copyright 2005-2021 © www.teoalida.com/database/music"/>
  </hyperlinks>
  <pageMargins left="0.75" right="0.75" top="1" bottom="1" header="0.5" footer="0.5"/>
  <pageSetup paperSize="9" orientation="portrait" r:id="rId28"/>
  <headerFooter alignWithMargins="0"/>
  <drawing r:id="rId29"/>
</worksheet>
</file>

<file path=xl/worksheets/sheet4.xml><?xml version="1.0" encoding="utf-8"?>
<worksheet xmlns="http://schemas.openxmlformats.org/spreadsheetml/2006/main" xmlns:r="http://schemas.openxmlformats.org/officeDocument/2006/relationships">
  <dimension ref="B1:AD102"/>
  <sheetViews>
    <sheetView workbookViewId="0">
      <pane ySplit="4" topLeftCell="A5" activePane="bottomLeft" state="frozen"/>
      <selection pane="bottomLeft" activeCell="A5" sqref="A5"/>
    </sheetView>
  </sheetViews>
  <sheetFormatPr defaultColWidth="2.7109375" defaultRowHeight="12.75"/>
  <cols>
    <col min="1" max="1" width="2.7109375" style="6"/>
    <col min="2" max="3" width="8.7109375" style="6" customWidth="1"/>
    <col min="4" max="4" width="10.7109375" style="6" customWidth="1"/>
    <col min="5" max="5" width="6.7109375" style="6" customWidth="1"/>
    <col min="6" max="9" width="5.7109375" style="6" customWidth="1"/>
    <col min="10" max="10" width="7.7109375" style="6" customWidth="1"/>
    <col min="11" max="12" width="6.7109375" style="6" customWidth="1"/>
    <col min="13" max="29" width="3.7109375" style="6" customWidth="1"/>
    <col min="30" max="16384" width="2.7109375" style="6"/>
  </cols>
  <sheetData>
    <row r="1" spans="2:30" customFormat="1" ht="13.5" thickBot="1">
      <c r="B1" s="4"/>
      <c r="C1" s="4"/>
      <c r="D1" s="4"/>
      <c r="E1" s="4"/>
      <c r="F1" s="4"/>
      <c r="G1" s="4"/>
      <c r="H1" s="4"/>
      <c r="I1" s="4"/>
      <c r="J1" s="4"/>
      <c r="K1" s="4"/>
      <c r="L1" s="4"/>
      <c r="M1" s="4"/>
      <c r="N1" s="4"/>
      <c r="O1" s="4"/>
      <c r="P1" s="4"/>
      <c r="Q1" s="4"/>
      <c r="R1" s="4"/>
      <c r="S1" s="4"/>
      <c r="T1" s="4"/>
      <c r="U1" s="4"/>
      <c r="V1" s="4"/>
      <c r="W1" s="4"/>
      <c r="X1" s="4"/>
      <c r="Y1" s="4"/>
      <c r="Z1" s="4"/>
      <c r="AA1" s="4"/>
      <c r="AB1" s="4"/>
      <c r="AC1" s="4"/>
    </row>
    <row r="2" spans="2:30" customFormat="1" ht="18">
      <c r="B2" s="115" t="s">
        <v>1400</v>
      </c>
      <c r="C2" s="126"/>
      <c r="D2" s="269" t="s">
        <v>1397</v>
      </c>
      <c r="E2" s="270" t="s">
        <v>1394</v>
      </c>
      <c r="F2" s="117"/>
      <c r="G2" s="117"/>
      <c r="H2" s="117"/>
      <c r="I2" s="118"/>
      <c r="J2" s="119" t="s">
        <v>1395</v>
      </c>
      <c r="K2" s="120"/>
      <c r="L2" s="121"/>
      <c r="M2" s="122" t="s">
        <v>1396</v>
      </c>
      <c r="N2" s="123"/>
      <c r="O2" s="123"/>
      <c r="P2" s="123"/>
      <c r="Q2" s="123"/>
      <c r="R2" s="123"/>
      <c r="S2" s="123"/>
      <c r="T2" s="123"/>
      <c r="U2" s="123"/>
      <c r="V2" s="123"/>
      <c r="W2" s="123"/>
      <c r="X2" s="123"/>
      <c r="Y2" s="123"/>
      <c r="Z2" s="123"/>
      <c r="AA2" s="123"/>
      <c r="AB2" s="123"/>
      <c r="AC2" s="124"/>
      <c r="AD2" s="5"/>
    </row>
    <row r="3" spans="2:30" customFormat="1" ht="39" thickBot="1">
      <c r="B3" s="101" t="s">
        <v>6</v>
      </c>
      <c r="C3" s="127" t="s">
        <v>1489</v>
      </c>
      <c r="D3" s="265" t="s">
        <v>1197</v>
      </c>
      <c r="E3" s="266" t="s">
        <v>9</v>
      </c>
      <c r="F3" s="103" t="s">
        <v>10</v>
      </c>
      <c r="G3" s="103" t="s">
        <v>11</v>
      </c>
      <c r="H3" s="103" t="s">
        <v>12</v>
      </c>
      <c r="I3" s="104" t="s">
        <v>13</v>
      </c>
      <c r="J3" s="105" t="s">
        <v>1196</v>
      </c>
      <c r="K3" s="106" t="s">
        <v>1393</v>
      </c>
      <c r="L3" s="107" t="s">
        <v>1395</v>
      </c>
      <c r="M3" s="108">
        <v>16</v>
      </c>
      <c r="N3" s="109">
        <v>15</v>
      </c>
      <c r="O3" s="109">
        <v>14</v>
      </c>
      <c r="P3" s="109">
        <v>13</v>
      </c>
      <c r="Q3" s="109">
        <v>12</v>
      </c>
      <c r="R3" s="109">
        <v>11</v>
      </c>
      <c r="S3" s="109">
        <v>10</v>
      </c>
      <c r="T3" s="109">
        <v>9</v>
      </c>
      <c r="U3" s="109">
        <v>8</v>
      </c>
      <c r="V3" s="109">
        <v>7</v>
      </c>
      <c r="W3" s="109">
        <v>6</v>
      </c>
      <c r="X3" s="109">
        <v>5</v>
      </c>
      <c r="Y3" s="109">
        <v>4</v>
      </c>
      <c r="Z3" s="109">
        <v>3</v>
      </c>
      <c r="AA3" s="109">
        <v>2</v>
      </c>
      <c r="AB3" s="109">
        <v>1</v>
      </c>
      <c r="AC3" s="110">
        <v>0</v>
      </c>
      <c r="AD3" s="5"/>
    </row>
    <row r="4" spans="2:30" customForma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2:30" customFormat="1" ht="26.25">
      <c r="B5" s="73" t="s">
        <v>14</v>
      </c>
      <c r="C5" s="73"/>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2:30" ht="18">
      <c r="B6" s="74" t="s">
        <v>1410</v>
      </c>
      <c r="C6" s="74"/>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2:30">
      <c r="B7"/>
      <c r="C7"/>
      <c r="D7"/>
      <c r="E7"/>
      <c r="F7"/>
      <c r="G7"/>
      <c r="H7"/>
      <c r="I7"/>
      <c r="J7"/>
      <c r="K7"/>
      <c r="L7"/>
      <c r="M7"/>
      <c r="N7"/>
      <c r="O7"/>
      <c r="P7"/>
      <c r="Q7"/>
      <c r="R7"/>
      <c r="S7"/>
      <c r="T7"/>
      <c r="U7"/>
      <c r="V7"/>
      <c r="W7"/>
      <c r="X7"/>
      <c r="Y7"/>
      <c r="Z7"/>
      <c r="AA7"/>
      <c r="AB7"/>
      <c r="AC7"/>
    </row>
    <row r="8" spans="2:30" ht="38.25">
      <c r="B8" s="8" t="s">
        <v>1408</v>
      </c>
      <c r="C8" s="8"/>
      <c r="D8" s="8"/>
      <c r="E8" s="8"/>
      <c r="F8" s="8"/>
      <c r="G8" s="8"/>
      <c r="H8" s="8"/>
      <c r="I8" s="8"/>
      <c r="J8" s="8"/>
      <c r="K8" s="8"/>
      <c r="L8" s="8"/>
      <c r="M8" s="8"/>
      <c r="N8" s="8"/>
      <c r="O8" s="8"/>
      <c r="P8" s="8"/>
      <c r="Q8" s="8"/>
      <c r="R8" s="8"/>
      <c r="S8" s="8"/>
      <c r="T8" s="8"/>
      <c r="U8" s="8"/>
      <c r="V8" s="8"/>
      <c r="W8" s="8"/>
      <c r="X8" s="8"/>
      <c r="Y8" s="8"/>
      <c r="Z8" s="8"/>
      <c r="AA8" s="8"/>
      <c r="AB8" s="8"/>
      <c r="AC8" s="8"/>
    </row>
    <row r="9" spans="2:30" customFormat="1"/>
    <row r="10" spans="2:30" customFormat="1" ht="38.25">
      <c r="B10" s="8" t="s">
        <v>1494</v>
      </c>
      <c r="C10" s="8"/>
      <c r="D10" s="8"/>
      <c r="E10" s="8"/>
      <c r="F10" s="8"/>
      <c r="G10" s="8"/>
      <c r="H10" s="8"/>
      <c r="I10" s="8"/>
      <c r="J10" s="8"/>
      <c r="K10" s="8"/>
      <c r="L10" s="8"/>
      <c r="M10" s="8"/>
      <c r="N10" s="8"/>
      <c r="O10" s="8"/>
      <c r="P10" s="8"/>
      <c r="Q10" s="8"/>
      <c r="R10" s="8"/>
      <c r="S10" s="8"/>
      <c r="T10" s="8"/>
      <c r="U10" s="8"/>
      <c r="V10" s="8"/>
      <c r="W10" s="8"/>
      <c r="X10" s="8"/>
      <c r="Y10" s="8"/>
      <c r="Z10" s="8"/>
      <c r="AA10" s="8"/>
      <c r="AB10" s="8"/>
      <c r="AC10" s="8"/>
    </row>
    <row r="11" spans="2:30" customFormat="1"/>
    <row r="12" spans="2:30" customFormat="1" ht="26.25">
      <c r="B12" s="72" t="s">
        <v>1491</v>
      </c>
      <c r="M12" s="267">
        <f>SUM(M14:M97)</f>
        <v>11</v>
      </c>
      <c r="N12" s="267">
        <f t="shared" ref="N12:AC12" si="0">SUM(N14:N97)</f>
        <v>52</v>
      </c>
      <c r="O12" s="267">
        <f t="shared" si="0"/>
        <v>133</v>
      </c>
      <c r="P12" s="267">
        <f t="shared" si="0"/>
        <v>250</v>
      </c>
      <c r="Q12" s="267">
        <f t="shared" si="0"/>
        <v>382</v>
      </c>
      <c r="R12" s="267">
        <f t="shared" si="0"/>
        <v>512</v>
      </c>
      <c r="S12" s="267">
        <f t="shared" si="0"/>
        <v>603</v>
      </c>
      <c r="T12" s="267">
        <f t="shared" si="0"/>
        <v>706</v>
      </c>
      <c r="U12" s="267">
        <f t="shared" si="0"/>
        <v>720</v>
      </c>
      <c r="V12" s="267">
        <f t="shared" si="0"/>
        <v>716</v>
      </c>
      <c r="W12" s="267">
        <f t="shared" si="0"/>
        <v>629</v>
      </c>
      <c r="X12" s="267">
        <f t="shared" si="0"/>
        <v>578</v>
      </c>
      <c r="Y12" s="267">
        <f t="shared" si="0"/>
        <v>497</v>
      </c>
      <c r="Z12" s="267">
        <f t="shared" si="0"/>
        <v>394</v>
      </c>
      <c r="AA12" s="267">
        <f t="shared" si="0"/>
        <v>292</v>
      </c>
      <c r="AB12" s="267">
        <f t="shared" si="0"/>
        <v>178</v>
      </c>
      <c r="AC12" s="267">
        <f t="shared" si="0"/>
        <v>95</v>
      </c>
    </row>
    <row r="13" spans="2:30" s="3" customFormat="1" ht="13.5" thickBo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2:30" customFormat="1">
      <c r="B14" s="190">
        <v>2023</v>
      </c>
      <c r="C14" s="84">
        <f>COUNTIF('Songs database'!O:O,B14)</f>
        <v>0</v>
      </c>
      <c r="D14" s="263" t="e">
        <f t="shared" ref="D14:D91" si="1">(E14*4 + SQRT(K14) ) * J14 * 128</f>
        <v>#DIV/0!</v>
      </c>
      <c r="E14" s="94"/>
      <c r="F14" s="76"/>
      <c r="G14" s="76"/>
      <c r="H14" s="76"/>
      <c r="I14" s="86"/>
      <c r="J14" s="96" t="e">
        <f t="shared" ref="J14:J91" si="2">(SQRT(K14/L14/E14))*2</f>
        <v>#DIV/0!</v>
      </c>
      <c r="K14" s="77">
        <f t="shared" ref="K14:K91" si="3">M14*16 + N14*12 + O14*16/2 + P14*16/3+  Q14*16/4 + R14*16/5 + S14*16/6 + T14*16/7 + U14*16/8 + V14* 16/9 + W14*16/10 + X14*16/11 + Y14*16/12 + Z14*16/13 + AA14*16/14 + AB14*16/15 + AC14*16/16</f>
        <v>0</v>
      </c>
      <c r="L14" s="34">
        <f t="shared" ref="L14:L91" si="4">SUM(M14:AC14)</f>
        <v>0</v>
      </c>
      <c r="M14" s="175">
        <v>0</v>
      </c>
      <c r="N14" s="176">
        <v>0</v>
      </c>
      <c r="O14" s="176">
        <v>0</v>
      </c>
      <c r="P14" s="176">
        <v>0</v>
      </c>
      <c r="Q14" s="176">
        <v>0</v>
      </c>
      <c r="R14" s="176">
        <v>0</v>
      </c>
      <c r="S14" s="176">
        <v>0</v>
      </c>
      <c r="T14" s="176">
        <v>0</v>
      </c>
      <c r="U14" s="176">
        <v>0</v>
      </c>
      <c r="V14" s="176">
        <v>0</v>
      </c>
      <c r="W14" s="176">
        <v>0</v>
      </c>
      <c r="X14" s="176">
        <v>0</v>
      </c>
      <c r="Y14" s="176">
        <v>0</v>
      </c>
      <c r="Z14" s="176">
        <v>0</v>
      </c>
      <c r="AA14" s="176">
        <v>0</v>
      </c>
      <c r="AB14" s="176">
        <v>0</v>
      </c>
      <c r="AC14" s="177">
        <v>0</v>
      </c>
      <c r="AD14" s="325"/>
    </row>
    <row r="15" spans="2:30" customFormat="1">
      <c r="B15" s="190">
        <v>2022</v>
      </c>
      <c r="C15" s="84">
        <f>COUNTIF('Songs database'!O:O,B15)</f>
        <v>0</v>
      </c>
      <c r="D15" s="263" t="e">
        <f t="shared" ref="D15" si="5">(E15*4 + SQRT(K15) ) * J15 * 128</f>
        <v>#DIV/0!</v>
      </c>
      <c r="E15" s="94"/>
      <c r="F15" s="76"/>
      <c r="G15" s="76"/>
      <c r="H15" s="76"/>
      <c r="I15" s="86"/>
      <c r="J15" s="96" t="e">
        <f t="shared" ref="J15" si="6">(SQRT(K15/L15/E15))*2</f>
        <v>#DIV/0!</v>
      </c>
      <c r="K15" s="77">
        <f t="shared" ref="K15" si="7">M15*16 + N15*12 + O15*16/2 + P15*16/3+  Q15*16/4 + R15*16/5 + S15*16/6 + T15*16/7 + U15*16/8 + V15* 16/9 + W15*16/10 + X15*16/11 + Y15*16/12 + Z15*16/13 + AA15*16/14 + AB15*16/15 + AC15*16/16</f>
        <v>0</v>
      </c>
      <c r="L15" s="34">
        <f t="shared" ref="L15" si="8">SUM(M15:AC15)</f>
        <v>0</v>
      </c>
      <c r="M15" s="175">
        <v>0</v>
      </c>
      <c r="N15" s="176">
        <v>0</v>
      </c>
      <c r="O15" s="176">
        <v>0</v>
      </c>
      <c r="P15" s="176">
        <v>0</v>
      </c>
      <c r="Q15" s="176">
        <v>0</v>
      </c>
      <c r="R15" s="176">
        <v>0</v>
      </c>
      <c r="S15" s="176">
        <v>0</v>
      </c>
      <c r="T15" s="176">
        <v>0</v>
      </c>
      <c r="U15" s="176">
        <v>0</v>
      </c>
      <c r="V15" s="176">
        <v>0</v>
      </c>
      <c r="W15" s="176">
        <v>0</v>
      </c>
      <c r="X15" s="176">
        <v>0</v>
      </c>
      <c r="Y15" s="176">
        <v>0</v>
      </c>
      <c r="Z15" s="176">
        <v>0</v>
      </c>
      <c r="AA15" s="176">
        <v>0</v>
      </c>
      <c r="AB15" s="176">
        <v>0</v>
      </c>
      <c r="AC15" s="177">
        <v>0</v>
      </c>
      <c r="AD15" s="325"/>
    </row>
    <row r="16" spans="2:30" customFormat="1">
      <c r="B16" s="190">
        <v>2021</v>
      </c>
      <c r="C16" s="84">
        <f>COUNTIF('Songs database'!O:O,B16)</f>
        <v>4</v>
      </c>
      <c r="D16" s="263">
        <f t="shared" si="1"/>
        <v>7066.7105158690274</v>
      </c>
      <c r="E16" s="94">
        <v>9.545454545454545</v>
      </c>
      <c r="F16" s="76">
        <v>1.8787878787878789</v>
      </c>
      <c r="G16" s="76">
        <v>2.8181818181818183</v>
      </c>
      <c r="H16" s="76">
        <v>2.5757575757575757</v>
      </c>
      <c r="I16" s="86">
        <v>2.2727272727272729</v>
      </c>
      <c r="J16" s="96">
        <f t="shared" si="2"/>
        <v>1.1425428459922038</v>
      </c>
      <c r="K16" s="77">
        <f t="shared" si="3"/>
        <v>102.80057720057721</v>
      </c>
      <c r="L16" s="34">
        <f t="shared" si="4"/>
        <v>33</v>
      </c>
      <c r="M16" s="175">
        <v>0</v>
      </c>
      <c r="N16" s="176">
        <v>0</v>
      </c>
      <c r="O16" s="176">
        <v>4</v>
      </c>
      <c r="P16" s="176">
        <v>0</v>
      </c>
      <c r="Q16" s="176">
        <v>3</v>
      </c>
      <c r="R16" s="176">
        <v>2</v>
      </c>
      <c r="S16" s="176">
        <v>9</v>
      </c>
      <c r="T16" s="176">
        <v>3</v>
      </c>
      <c r="U16" s="176">
        <v>4</v>
      </c>
      <c r="V16" s="176">
        <v>5</v>
      </c>
      <c r="W16" s="176">
        <v>2</v>
      </c>
      <c r="X16" s="176">
        <v>1</v>
      </c>
      <c r="Y16" s="176">
        <v>0</v>
      </c>
      <c r="Z16" s="176">
        <v>0</v>
      </c>
      <c r="AA16" s="176">
        <v>0</v>
      </c>
      <c r="AB16" s="176">
        <v>0</v>
      </c>
      <c r="AC16" s="177">
        <v>0</v>
      </c>
      <c r="AD16" s="325"/>
    </row>
    <row r="17" spans="2:30" customFormat="1">
      <c r="B17" s="190">
        <v>2020</v>
      </c>
      <c r="C17" s="84">
        <f>COUNTIF('Songs database'!O:O,B17)</f>
        <v>1</v>
      </c>
      <c r="D17" s="263">
        <f t="shared" si="1"/>
        <v>7075.9416103699386</v>
      </c>
      <c r="E17" s="94">
        <v>9.518518518518519</v>
      </c>
      <c r="F17" s="76">
        <v>1.5925925925925926</v>
      </c>
      <c r="G17" s="76">
        <v>2.7037037037037037</v>
      </c>
      <c r="H17" s="76">
        <v>2.7407407407407409</v>
      </c>
      <c r="I17" s="86">
        <v>2.4814814814814814</v>
      </c>
      <c r="J17" s="96">
        <f t="shared" si="2"/>
        <v>1.1658018687694289</v>
      </c>
      <c r="K17" s="77">
        <f t="shared" si="3"/>
        <v>87.321789321789325</v>
      </c>
      <c r="L17" s="34">
        <f t="shared" si="4"/>
        <v>27</v>
      </c>
      <c r="M17" s="175">
        <v>0</v>
      </c>
      <c r="N17" s="176">
        <v>1</v>
      </c>
      <c r="O17" s="176">
        <v>1</v>
      </c>
      <c r="P17" s="176">
        <v>3</v>
      </c>
      <c r="Q17" s="176">
        <v>1</v>
      </c>
      <c r="R17" s="176">
        <v>4</v>
      </c>
      <c r="S17" s="176">
        <v>3</v>
      </c>
      <c r="T17" s="176">
        <v>3</v>
      </c>
      <c r="U17" s="176">
        <v>5</v>
      </c>
      <c r="V17" s="176">
        <v>2</v>
      </c>
      <c r="W17" s="176">
        <v>2</v>
      </c>
      <c r="X17" s="176">
        <v>2</v>
      </c>
      <c r="Y17" s="176">
        <v>0</v>
      </c>
      <c r="Z17" s="176">
        <v>0</v>
      </c>
      <c r="AA17" s="176">
        <v>0</v>
      </c>
      <c r="AB17" s="176">
        <v>0</v>
      </c>
      <c r="AC17" s="177">
        <v>0</v>
      </c>
      <c r="AD17" s="325"/>
    </row>
    <row r="18" spans="2:30" customFormat="1">
      <c r="B18" s="192">
        <v>2019</v>
      </c>
      <c r="C18" s="83">
        <f>COUNTIF('Songs database'!O:O,B18)</f>
        <v>1</v>
      </c>
      <c r="D18" s="271">
        <f t="shared" si="1"/>
        <v>6979.6370295211163</v>
      </c>
      <c r="E18" s="93">
        <v>9.6521739130434785</v>
      </c>
      <c r="F18" s="79">
        <v>1.826086956521739</v>
      </c>
      <c r="G18" s="79">
        <v>2.652173913043478</v>
      </c>
      <c r="H18" s="79">
        <v>2.5652173913043477</v>
      </c>
      <c r="I18" s="85">
        <v>2.6086956521739131</v>
      </c>
      <c r="J18" s="95">
        <f t="shared" si="2"/>
        <v>1.1549481953340304</v>
      </c>
      <c r="K18" s="80">
        <f t="shared" si="3"/>
        <v>74.031746031746025</v>
      </c>
      <c r="L18" s="55">
        <f t="shared" si="4"/>
        <v>23</v>
      </c>
      <c r="M18" s="173">
        <v>0</v>
      </c>
      <c r="N18" s="174">
        <v>1</v>
      </c>
      <c r="O18" s="174">
        <v>1</v>
      </c>
      <c r="P18" s="174">
        <v>0</v>
      </c>
      <c r="Q18" s="174">
        <v>4</v>
      </c>
      <c r="R18" s="174">
        <v>2</v>
      </c>
      <c r="S18" s="174">
        <v>3</v>
      </c>
      <c r="T18" s="174">
        <v>4</v>
      </c>
      <c r="U18" s="174">
        <v>2</v>
      </c>
      <c r="V18" s="174">
        <v>5</v>
      </c>
      <c r="W18" s="174">
        <v>1</v>
      </c>
      <c r="X18" s="174">
        <v>0</v>
      </c>
      <c r="Y18" s="174">
        <v>0</v>
      </c>
      <c r="Z18" s="174">
        <v>0</v>
      </c>
      <c r="AA18" s="174">
        <v>0</v>
      </c>
      <c r="AB18" s="174">
        <v>0</v>
      </c>
      <c r="AC18" s="272">
        <v>0</v>
      </c>
      <c r="AD18" s="325" t="s">
        <v>1499</v>
      </c>
    </row>
    <row r="19" spans="2:30" customFormat="1">
      <c r="B19" s="190">
        <v>2018</v>
      </c>
      <c r="C19" s="84">
        <f>COUNTIF('Songs database'!O:O,B19)</f>
        <v>47</v>
      </c>
      <c r="D19" s="263">
        <f t="shared" si="1"/>
        <v>7519.1943444258695</v>
      </c>
      <c r="E19" s="94">
        <v>10.222222222222221</v>
      </c>
      <c r="F19" s="76">
        <v>2</v>
      </c>
      <c r="G19" s="76">
        <v>2.7777777777777777</v>
      </c>
      <c r="H19" s="76">
        <v>2.7777777777777777</v>
      </c>
      <c r="I19" s="86">
        <v>2.6666666666666665</v>
      </c>
      <c r="J19" s="96">
        <f t="shared" si="2"/>
        <v>1.2526300833062667</v>
      </c>
      <c r="K19" s="77">
        <f t="shared" si="3"/>
        <v>36.088888888888889</v>
      </c>
      <c r="L19" s="34">
        <f t="shared" si="4"/>
        <v>9</v>
      </c>
      <c r="M19" s="175">
        <v>0</v>
      </c>
      <c r="N19" s="176">
        <v>1</v>
      </c>
      <c r="O19" s="176">
        <v>0</v>
      </c>
      <c r="P19" s="176">
        <v>2</v>
      </c>
      <c r="Q19" s="176">
        <v>0</v>
      </c>
      <c r="R19" s="176">
        <v>1</v>
      </c>
      <c r="S19" s="176">
        <v>1</v>
      </c>
      <c r="T19" s="176">
        <v>0</v>
      </c>
      <c r="U19" s="176">
        <v>2</v>
      </c>
      <c r="V19" s="176">
        <v>2</v>
      </c>
      <c r="W19" s="176">
        <v>0</v>
      </c>
      <c r="X19" s="176">
        <v>0</v>
      </c>
      <c r="Y19" s="176">
        <v>0</v>
      </c>
      <c r="Z19" s="176">
        <v>0</v>
      </c>
      <c r="AA19" s="176">
        <v>0</v>
      </c>
      <c r="AB19" s="176">
        <v>0</v>
      </c>
      <c r="AC19" s="177">
        <v>0</v>
      </c>
      <c r="AD19" s="325"/>
    </row>
    <row r="20" spans="2:30" customFormat="1">
      <c r="B20" s="190">
        <v>2017</v>
      </c>
      <c r="C20" s="84">
        <f>COUNTIF('Songs database'!O:O,B20)</f>
        <v>39</v>
      </c>
      <c r="D20" s="263">
        <f t="shared" si="1"/>
        <v>3625.7605825111195</v>
      </c>
      <c r="E20" s="94">
        <v>5.4</v>
      </c>
      <c r="F20" s="76">
        <v>0.8666666666666667</v>
      </c>
      <c r="G20" s="76">
        <v>2.0666666666666669</v>
      </c>
      <c r="H20" s="76">
        <v>1.2666666666666666</v>
      </c>
      <c r="I20" s="86">
        <v>1.2</v>
      </c>
      <c r="J20" s="96">
        <f t="shared" si="2"/>
        <v>1.0719912490566921</v>
      </c>
      <c r="K20" s="77">
        <f t="shared" si="3"/>
        <v>23.270596070596067</v>
      </c>
      <c r="L20" s="34">
        <f t="shared" si="4"/>
        <v>15</v>
      </c>
      <c r="M20" s="175">
        <v>0</v>
      </c>
      <c r="N20" s="176">
        <v>0</v>
      </c>
      <c r="O20" s="176">
        <v>0</v>
      </c>
      <c r="P20" s="176">
        <v>0</v>
      </c>
      <c r="Q20" s="176">
        <v>0</v>
      </c>
      <c r="R20" s="176">
        <v>0</v>
      </c>
      <c r="S20" s="176">
        <v>0</v>
      </c>
      <c r="T20" s="176">
        <v>0</v>
      </c>
      <c r="U20" s="176">
        <v>2</v>
      </c>
      <c r="V20" s="176">
        <v>3</v>
      </c>
      <c r="W20" s="176">
        <v>2</v>
      </c>
      <c r="X20" s="176">
        <v>3</v>
      </c>
      <c r="Y20" s="176">
        <v>3</v>
      </c>
      <c r="Z20" s="176">
        <v>1</v>
      </c>
      <c r="AA20" s="176">
        <v>1</v>
      </c>
      <c r="AB20" s="176">
        <v>0</v>
      </c>
      <c r="AC20" s="177">
        <v>0</v>
      </c>
      <c r="AD20" s="325"/>
    </row>
    <row r="21" spans="2:30" customFormat="1">
      <c r="B21" s="190">
        <v>2016</v>
      </c>
      <c r="C21" s="84">
        <f>COUNTIF('Songs database'!O:O,B21)</f>
        <v>5</v>
      </c>
      <c r="D21" s="263">
        <f t="shared" si="1"/>
        <v>7635.6899900242834</v>
      </c>
      <c r="E21" s="94">
        <v>7.2625698324022343</v>
      </c>
      <c r="F21" s="76">
        <v>1.6145251396648044</v>
      </c>
      <c r="G21" s="76">
        <v>2.2290502793296088</v>
      </c>
      <c r="H21" s="76">
        <v>1.7877094972067038</v>
      </c>
      <c r="I21" s="86">
        <v>1.6312849162011174</v>
      </c>
      <c r="J21" s="96">
        <f t="shared" si="2"/>
        <v>1.1838045468258316</v>
      </c>
      <c r="K21" s="77">
        <f t="shared" si="3"/>
        <v>455.45279165279163</v>
      </c>
      <c r="L21" s="34">
        <f t="shared" si="4"/>
        <v>179</v>
      </c>
      <c r="M21" s="175">
        <v>2</v>
      </c>
      <c r="N21" s="176">
        <v>2</v>
      </c>
      <c r="O21" s="176">
        <v>6</v>
      </c>
      <c r="P21" s="176">
        <v>7</v>
      </c>
      <c r="Q21" s="176">
        <v>9</v>
      </c>
      <c r="R21" s="176">
        <v>13</v>
      </c>
      <c r="S21" s="176">
        <v>12</v>
      </c>
      <c r="T21" s="176">
        <v>16</v>
      </c>
      <c r="U21" s="176">
        <v>13</v>
      </c>
      <c r="V21" s="176">
        <v>20</v>
      </c>
      <c r="W21" s="176">
        <v>19</v>
      </c>
      <c r="X21" s="176">
        <v>17</v>
      </c>
      <c r="Y21" s="176">
        <v>14</v>
      </c>
      <c r="Z21" s="176">
        <v>8</v>
      </c>
      <c r="AA21" s="176">
        <v>9</v>
      </c>
      <c r="AB21" s="176">
        <v>7</v>
      </c>
      <c r="AC21" s="177">
        <v>5</v>
      </c>
      <c r="AD21" s="325"/>
    </row>
    <row r="22" spans="2:30" customFormat="1">
      <c r="B22" s="190">
        <v>2015</v>
      </c>
      <c r="C22" s="84">
        <f>COUNTIF('Songs database'!O:O,B22)</f>
        <v>29</v>
      </c>
      <c r="D22" s="263">
        <f t="shared" si="1"/>
        <v>6733.3797049247823</v>
      </c>
      <c r="E22" s="94">
        <v>9.0217391304347831</v>
      </c>
      <c r="F22" s="76">
        <v>2.5217391304347827</v>
      </c>
      <c r="G22" s="76">
        <v>2.5</v>
      </c>
      <c r="H22" s="76">
        <v>2.2391304347826089</v>
      </c>
      <c r="I22" s="86">
        <v>1.7608695652173914</v>
      </c>
      <c r="J22" s="96">
        <f t="shared" si="2"/>
        <v>1.1099678798043522</v>
      </c>
      <c r="K22" s="77">
        <f t="shared" si="3"/>
        <v>127.822977022977</v>
      </c>
      <c r="L22" s="34">
        <f t="shared" si="4"/>
        <v>46</v>
      </c>
      <c r="M22" s="175">
        <v>0</v>
      </c>
      <c r="N22" s="176">
        <v>0</v>
      </c>
      <c r="O22" s="176">
        <v>2</v>
      </c>
      <c r="P22" s="176">
        <v>1</v>
      </c>
      <c r="Q22" s="176">
        <v>6</v>
      </c>
      <c r="R22" s="176">
        <v>7</v>
      </c>
      <c r="S22" s="176">
        <v>7</v>
      </c>
      <c r="T22" s="176">
        <v>5</v>
      </c>
      <c r="U22" s="176">
        <v>5</v>
      </c>
      <c r="V22" s="176">
        <v>3</v>
      </c>
      <c r="W22" s="176">
        <v>5</v>
      </c>
      <c r="X22" s="176">
        <v>3</v>
      </c>
      <c r="Y22" s="176">
        <v>0</v>
      </c>
      <c r="Z22" s="176">
        <v>1</v>
      </c>
      <c r="AA22" s="176">
        <v>0</v>
      </c>
      <c r="AB22" s="176">
        <v>1</v>
      </c>
      <c r="AC22" s="177">
        <v>0</v>
      </c>
      <c r="AD22" s="325"/>
    </row>
    <row r="23" spans="2:30" customFormat="1">
      <c r="B23" s="190">
        <v>2014</v>
      </c>
      <c r="C23" s="84">
        <f>COUNTIF('Songs database'!O:O,B23)</f>
        <v>46</v>
      </c>
      <c r="D23" s="263">
        <f t="shared" si="1"/>
        <v>6050.7038884766616</v>
      </c>
      <c r="E23" s="94">
        <v>8.2222222222222214</v>
      </c>
      <c r="F23" s="76">
        <v>1.746031746031746</v>
      </c>
      <c r="G23" s="76">
        <v>2.4126984126984126</v>
      </c>
      <c r="H23" s="76">
        <v>2.0793650793650795</v>
      </c>
      <c r="I23" s="86">
        <v>1.9841269841269842</v>
      </c>
      <c r="J23" s="96">
        <f t="shared" si="2"/>
        <v>1.0533709540011174</v>
      </c>
      <c r="K23" s="77">
        <f t="shared" si="3"/>
        <v>143.69195249195249</v>
      </c>
      <c r="L23" s="34">
        <f t="shared" si="4"/>
        <v>63</v>
      </c>
      <c r="M23" s="175">
        <v>0</v>
      </c>
      <c r="N23" s="176">
        <v>0</v>
      </c>
      <c r="O23" s="176">
        <v>0</v>
      </c>
      <c r="P23" s="176">
        <v>1</v>
      </c>
      <c r="Q23" s="176">
        <v>5</v>
      </c>
      <c r="R23" s="176">
        <v>5</v>
      </c>
      <c r="S23" s="176">
        <v>8</v>
      </c>
      <c r="T23" s="176">
        <v>10</v>
      </c>
      <c r="U23" s="176">
        <v>10</v>
      </c>
      <c r="V23" s="176">
        <v>8</v>
      </c>
      <c r="W23" s="176">
        <v>7</v>
      </c>
      <c r="X23" s="176">
        <v>7</v>
      </c>
      <c r="Y23" s="176">
        <v>1</v>
      </c>
      <c r="Z23" s="176">
        <v>1</v>
      </c>
      <c r="AA23" s="176">
        <v>0</v>
      </c>
      <c r="AB23" s="176">
        <v>0</v>
      </c>
      <c r="AC23" s="177">
        <v>0</v>
      </c>
      <c r="AD23" s="325"/>
    </row>
    <row r="24" spans="2:30" customFormat="1">
      <c r="B24" s="190">
        <v>2013</v>
      </c>
      <c r="C24" s="84">
        <f>COUNTIF('Songs database'!O:O,B24)</f>
        <v>47</v>
      </c>
      <c r="D24" s="263">
        <f t="shared" si="1"/>
        <v>6040.4519703888081</v>
      </c>
      <c r="E24" s="94">
        <v>6.6454545454545455</v>
      </c>
      <c r="F24" s="76">
        <v>1.5909090909090908</v>
      </c>
      <c r="G24" s="76">
        <v>2.0272727272727273</v>
      </c>
      <c r="H24" s="76">
        <v>1.5545454545454545</v>
      </c>
      <c r="I24" s="86">
        <v>1.4727272727272727</v>
      </c>
      <c r="J24" s="96">
        <f t="shared" si="2"/>
        <v>1.1281052816649229</v>
      </c>
      <c r="K24" s="77">
        <f t="shared" si="3"/>
        <v>232.57158397158395</v>
      </c>
      <c r="L24" s="34">
        <f t="shared" si="4"/>
        <v>110</v>
      </c>
      <c r="M24" s="175">
        <v>0</v>
      </c>
      <c r="N24" s="176">
        <v>0</v>
      </c>
      <c r="O24" s="176">
        <v>3</v>
      </c>
      <c r="P24" s="176">
        <v>4</v>
      </c>
      <c r="Q24" s="176">
        <v>2</v>
      </c>
      <c r="R24" s="176">
        <v>6</v>
      </c>
      <c r="S24" s="176">
        <v>6</v>
      </c>
      <c r="T24" s="176">
        <v>14</v>
      </c>
      <c r="U24" s="176">
        <v>12</v>
      </c>
      <c r="V24" s="176">
        <v>10</v>
      </c>
      <c r="W24" s="176">
        <v>10</v>
      </c>
      <c r="X24" s="176">
        <v>10</v>
      </c>
      <c r="Y24" s="176">
        <v>11</v>
      </c>
      <c r="Z24" s="176">
        <v>9</v>
      </c>
      <c r="AA24" s="176">
        <v>4</v>
      </c>
      <c r="AB24" s="176">
        <v>6</v>
      </c>
      <c r="AC24" s="177">
        <v>3</v>
      </c>
      <c r="AD24" s="325"/>
    </row>
    <row r="25" spans="2:30" customFormat="1">
      <c r="B25" s="190">
        <v>2012</v>
      </c>
      <c r="C25" s="84">
        <f>COUNTIF('Songs database'!O:O,B25)</f>
        <v>34</v>
      </c>
      <c r="D25" s="263">
        <f t="shared" si="1"/>
        <v>6332.835475577017</v>
      </c>
      <c r="E25" s="94">
        <v>8</v>
      </c>
      <c r="F25" s="76">
        <v>1.8723404255319149</v>
      </c>
      <c r="G25" s="76">
        <v>2.1276595744680851</v>
      </c>
      <c r="H25" s="76">
        <v>2.1276595744680851</v>
      </c>
      <c r="I25" s="86">
        <v>1.8723404255319149</v>
      </c>
      <c r="J25" s="96">
        <f t="shared" si="2"/>
        <v>1.147294496180258</v>
      </c>
      <c r="K25" s="77">
        <f t="shared" si="3"/>
        <v>123.73075813075813</v>
      </c>
      <c r="L25" s="34">
        <f t="shared" si="4"/>
        <v>47</v>
      </c>
      <c r="M25" s="175">
        <v>1</v>
      </c>
      <c r="N25" s="176">
        <v>0</v>
      </c>
      <c r="O25" s="176">
        <v>0</v>
      </c>
      <c r="P25" s="176">
        <v>3</v>
      </c>
      <c r="Q25" s="176">
        <v>4</v>
      </c>
      <c r="R25" s="176">
        <v>3</v>
      </c>
      <c r="S25" s="176">
        <v>4</v>
      </c>
      <c r="T25" s="176">
        <v>9</v>
      </c>
      <c r="U25" s="176">
        <v>2</v>
      </c>
      <c r="V25" s="176">
        <v>4</v>
      </c>
      <c r="W25" s="176">
        <v>5</v>
      </c>
      <c r="X25" s="176">
        <v>4</v>
      </c>
      <c r="Y25" s="176">
        <v>2</v>
      </c>
      <c r="Z25" s="176">
        <v>5</v>
      </c>
      <c r="AA25" s="176">
        <v>1</v>
      </c>
      <c r="AB25" s="176">
        <v>0</v>
      </c>
      <c r="AC25" s="177">
        <v>0</v>
      </c>
      <c r="AD25" s="325"/>
    </row>
    <row r="26" spans="2:30" customFormat="1">
      <c r="B26" s="190">
        <v>2011</v>
      </c>
      <c r="C26" s="84">
        <f>COUNTIF('Songs database'!O:O,B26)</f>
        <v>97</v>
      </c>
      <c r="D26" s="263">
        <f t="shared" si="1"/>
        <v>6733.654930140844</v>
      </c>
      <c r="E26" s="94">
        <v>8.1999999999999993</v>
      </c>
      <c r="F26" s="76">
        <v>2.0499999999999998</v>
      </c>
      <c r="G26" s="76">
        <v>2.0249999999999999</v>
      </c>
      <c r="H26" s="76">
        <v>2.2250000000000001</v>
      </c>
      <c r="I26" s="86">
        <v>1.9</v>
      </c>
      <c r="J26" s="96">
        <f t="shared" si="2"/>
        <v>1.0632631612356112</v>
      </c>
      <c r="K26" s="77">
        <f t="shared" si="3"/>
        <v>278.11002331002328</v>
      </c>
      <c r="L26" s="34">
        <f t="shared" si="4"/>
        <v>120</v>
      </c>
      <c r="M26" s="175">
        <v>0</v>
      </c>
      <c r="N26" s="176">
        <v>0</v>
      </c>
      <c r="O26" s="176">
        <v>1</v>
      </c>
      <c r="P26" s="176">
        <v>5</v>
      </c>
      <c r="Q26" s="176">
        <v>3</v>
      </c>
      <c r="R26" s="176">
        <v>11</v>
      </c>
      <c r="S26" s="176">
        <v>13</v>
      </c>
      <c r="T26" s="176">
        <v>21</v>
      </c>
      <c r="U26" s="176">
        <v>21</v>
      </c>
      <c r="V26" s="176">
        <v>18</v>
      </c>
      <c r="W26" s="176">
        <v>11</v>
      </c>
      <c r="X26" s="176">
        <v>7</v>
      </c>
      <c r="Y26" s="176">
        <v>7</v>
      </c>
      <c r="Z26" s="176">
        <v>2</v>
      </c>
      <c r="AA26" s="176">
        <v>0</v>
      </c>
      <c r="AB26" s="176">
        <v>0</v>
      </c>
      <c r="AC26" s="177">
        <v>0</v>
      </c>
      <c r="AD26" s="325"/>
    </row>
    <row r="27" spans="2:30" customFormat="1">
      <c r="B27" s="190">
        <v>2010</v>
      </c>
      <c r="C27" s="84">
        <f>COUNTIF('Songs database'!O:O,B27)</f>
        <v>53</v>
      </c>
      <c r="D27" s="263">
        <f t="shared" si="1"/>
        <v>6297.1954949211622</v>
      </c>
      <c r="E27" s="94">
        <v>7.8250000000000002</v>
      </c>
      <c r="F27" s="76">
        <v>2.0125000000000002</v>
      </c>
      <c r="G27" s="76">
        <v>2.1875</v>
      </c>
      <c r="H27" s="76">
        <v>2</v>
      </c>
      <c r="I27" s="86">
        <v>1.625</v>
      </c>
      <c r="J27" s="96">
        <f t="shared" si="2"/>
        <v>1.0936970452754058</v>
      </c>
      <c r="K27" s="77">
        <f t="shared" si="3"/>
        <v>187.20111000110995</v>
      </c>
      <c r="L27" s="34">
        <f t="shared" si="4"/>
        <v>80</v>
      </c>
      <c r="M27" s="175">
        <v>0</v>
      </c>
      <c r="N27" s="176">
        <v>0</v>
      </c>
      <c r="O27" s="176">
        <v>1</v>
      </c>
      <c r="P27" s="176">
        <v>3</v>
      </c>
      <c r="Q27" s="176">
        <v>6</v>
      </c>
      <c r="R27" s="176">
        <v>8</v>
      </c>
      <c r="S27" s="176">
        <v>9</v>
      </c>
      <c r="T27" s="176">
        <v>5</v>
      </c>
      <c r="U27" s="176">
        <v>12</v>
      </c>
      <c r="V27" s="176">
        <v>11</v>
      </c>
      <c r="W27" s="176">
        <v>7</v>
      </c>
      <c r="X27" s="176">
        <v>7</v>
      </c>
      <c r="Y27" s="176">
        <v>4</v>
      </c>
      <c r="Z27" s="176">
        <v>3</v>
      </c>
      <c r="AA27" s="176">
        <v>1</v>
      </c>
      <c r="AB27" s="176">
        <v>1</v>
      </c>
      <c r="AC27" s="177">
        <v>2</v>
      </c>
      <c r="AD27" s="325"/>
    </row>
    <row r="28" spans="2:30" customFormat="1">
      <c r="B28" s="192">
        <v>2009</v>
      </c>
      <c r="C28" s="83">
        <f>COUNTIF('Songs database'!O:O,B28)</f>
        <v>110</v>
      </c>
      <c r="D28" s="271">
        <f t="shared" si="1"/>
        <v>6379.7761059141976</v>
      </c>
      <c r="E28" s="93">
        <v>7.330275229357798</v>
      </c>
      <c r="F28" s="79">
        <v>1.8990825688073394</v>
      </c>
      <c r="G28" s="79">
        <v>2.0275229357798166</v>
      </c>
      <c r="H28" s="79">
        <v>1.8165137614678899</v>
      </c>
      <c r="I28" s="85">
        <v>1.5871559633027523</v>
      </c>
      <c r="J28" s="95">
        <f t="shared" si="2"/>
        <v>1.1080541666789916</v>
      </c>
      <c r="K28" s="80">
        <f t="shared" si="3"/>
        <v>245.24986124986123</v>
      </c>
      <c r="L28" s="55">
        <f t="shared" si="4"/>
        <v>109</v>
      </c>
      <c r="M28" s="173">
        <v>0</v>
      </c>
      <c r="N28" s="174">
        <v>0</v>
      </c>
      <c r="O28" s="174">
        <v>1</v>
      </c>
      <c r="P28" s="174">
        <v>5</v>
      </c>
      <c r="Q28" s="174">
        <v>8</v>
      </c>
      <c r="R28" s="174">
        <v>6</v>
      </c>
      <c r="S28" s="174">
        <v>14</v>
      </c>
      <c r="T28" s="174">
        <v>12</v>
      </c>
      <c r="U28" s="174">
        <v>10</v>
      </c>
      <c r="V28" s="174">
        <v>11</v>
      </c>
      <c r="W28" s="174">
        <v>5</v>
      </c>
      <c r="X28" s="174">
        <v>6</v>
      </c>
      <c r="Y28" s="174">
        <v>11</v>
      </c>
      <c r="Z28" s="174">
        <v>11</v>
      </c>
      <c r="AA28" s="174">
        <v>7</v>
      </c>
      <c r="AB28" s="174">
        <v>2</v>
      </c>
      <c r="AC28" s="272">
        <v>0</v>
      </c>
      <c r="AD28" s="325" t="s">
        <v>1499</v>
      </c>
    </row>
    <row r="29" spans="2:30" customFormat="1">
      <c r="B29" s="190">
        <v>2008</v>
      </c>
      <c r="C29" s="84">
        <f>COUNTIF('Songs database'!O:O,B29)</f>
        <v>20</v>
      </c>
      <c r="D29" s="263">
        <f t="shared" si="1"/>
        <v>7578.6410063244302</v>
      </c>
      <c r="E29" s="94">
        <v>8.1063829787234045</v>
      </c>
      <c r="F29" s="76">
        <v>1.9645390070921986</v>
      </c>
      <c r="G29" s="76">
        <v>2.3475177304964538</v>
      </c>
      <c r="H29" s="76">
        <v>1.9929078014184398</v>
      </c>
      <c r="I29" s="86">
        <v>1.801418439716312</v>
      </c>
      <c r="J29" s="96">
        <f t="shared" si="2"/>
        <v>1.143863091431764</v>
      </c>
      <c r="K29" s="77">
        <f t="shared" si="3"/>
        <v>373.88180708180704</v>
      </c>
      <c r="L29" s="34">
        <f t="shared" si="4"/>
        <v>141</v>
      </c>
      <c r="M29" s="175">
        <v>1</v>
      </c>
      <c r="N29" s="176">
        <v>2</v>
      </c>
      <c r="O29" s="176">
        <v>4</v>
      </c>
      <c r="P29" s="176">
        <v>3</v>
      </c>
      <c r="Q29" s="176">
        <v>11</v>
      </c>
      <c r="R29" s="176">
        <v>15</v>
      </c>
      <c r="S29" s="176">
        <v>16</v>
      </c>
      <c r="T29" s="176">
        <v>14</v>
      </c>
      <c r="U29" s="176">
        <v>13</v>
      </c>
      <c r="V29" s="176">
        <v>19</v>
      </c>
      <c r="W29" s="176">
        <v>11</v>
      </c>
      <c r="X29" s="176">
        <v>11</v>
      </c>
      <c r="Y29" s="176">
        <v>9</v>
      </c>
      <c r="Z29" s="176">
        <v>4</v>
      </c>
      <c r="AA29" s="176">
        <v>5</v>
      </c>
      <c r="AB29" s="176">
        <v>3</v>
      </c>
      <c r="AC29" s="177">
        <v>0</v>
      </c>
      <c r="AD29" s="325"/>
    </row>
    <row r="30" spans="2:30" customFormat="1">
      <c r="B30" s="190">
        <v>2007</v>
      </c>
      <c r="C30" s="84">
        <f>COUNTIF('Songs database'!O:O,B30)</f>
        <v>35</v>
      </c>
      <c r="D30" s="263">
        <f t="shared" si="1"/>
        <v>8553.7461718944633</v>
      </c>
      <c r="E30" s="94">
        <v>7.8795180722891569</v>
      </c>
      <c r="F30" s="76">
        <v>2.0662650602409638</v>
      </c>
      <c r="G30" s="76">
        <v>2.1385542168674698</v>
      </c>
      <c r="H30" s="76">
        <v>1.9457831325301205</v>
      </c>
      <c r="I30" s="86">
        <v>1.7289156626506024</v>
      </c>
      <c r="J30" s="96">
        <f t="shared" si="2"/>
        <v>1.1137569530854987</v>
      </c>
      <c r="K30" s="77">
        <f t="shared" si="3"/>
        <v>811.25727605727604</v>
      </c>
      <c r="L30" s="34">
        <f t="shared" si="4"/>
        <v>332</v>
      </c>
      <c r="M30" s="175">
        <v>0</v>
      </c>
      <c r="N30" s="176">
        <v>2</v>
      </c>
      <c r="O30" s="176">
        <v>5</v>
      </c>
      <c r="P30" s="176">
        <v>16</v>
      </c>
      <c r="Q30" s="176">
        <v>22</v>
      </c>
      <c r="R30" s="176">
        <v>32</v>
      </c>
      <c r="S30" s="176">
        <v>40</v>
      </c>
      <c r="T30" s="176">
        <v>38</v>
      </c>
      <c r="U30" s="176">
        <v>38</v>
      </c>
      <c r="V30" s="176">
        <v>36</v>
      </c>
      <c r="W30" s="176">
        <v>22</v>
      </c>
      <c r="X30" s="176">
        <v>18</v>
      </c>
      <c r="Y30" s="176">
        <v>23</v>
      </c>
      <c r="Z30" s="176">
        <v>17</v>
      </c>
      <c r="AA30" s="176">
        <v>10</v>
      </c>
      <c r="AB30" s="176">
        <v>9</v>
      </c>
      <c r="AC30" s="177">
        <v>4</v>
      </c>
      <c r="AD30" s="325"/>
    </row>
    <row r="31" spans="2:30" customFormat="1">
      <c r="B31" s="190">
        <v>2006</v>
      </c>
      <c r="C31" s="84">
        <f>COUNTIF('Songs database'!O:O,B31)</f>
        <v>23</v>
      </c>
      <c r="D31" s="263">
        <f t="shared" si="1"/>
        <v>8759.0299766880034</v>
      </c>
      <c r="E31" s="94">
        <v>7.8301886792452828</v>
      </c>
      <c r="F31" s="76">
        <v>1.9299191374663074</v>
      </c>
      <c r="G31" s="76">
        <v>2.1859838274932613</v>
      </c>
      <c r="H31" s="76">
        <v>1.8544474393530996</v>
      </c>
      <c r="I31" s="86">
        <v>1.8598382749326146</v>
      </c>
      <c r="J31" s="96">
        <f t="shared" si="2"/>
        <v>1.1150391321555742</v>
      </c>
      <c r="K31" s="77">
        <f t="shared" si="3"/>
        <v>902.95553335553325</v>
      </c>
      <c r="L31" s="34">
        <f t="shared" si="4"/>
        <v>371</v>
      </c>
      <c r="M31" s="175">
        <v>0</v>
      </c>
      <c r="N31" s="176">
        <v>4</v>
      </c>
      <c r="O31" s="176">
        <v>6</v>
      </c>
      <c r="P31" s="176">
        <v>12</v>
      </c>
      <c r="Q31" s="176">
        <v>26</v>
      </c>
      <c r="R31" s="176">
        <v>33</v>
      </c>
      <c r="S31" s="176">
        <v>41</v>
      </c>
      <c r="T31" s="176">
        <v>41</v>
      </c>
      <c r="U31" s="176">
        <v>49</v>
      </c>
      <c r="V31" s="176">
        <v>34</v>
      </c>
      <c r="W31" s="176">
        <v>31</v>
      </c>
      <c r="X31" s="176">
        <v>30</v>
      </c>
      <c r="Y31" s="176">
        <v>23</v>
      </c>
      <c r="Z31" s="176">
        <v>21</v>
      </c>
      <c r="AA31" s="176">
        <v>12</v>
      </c>
      <c r="AB31" s="176">
        <v>6</v>
      </c>
      <c r="AC31" s="177">
        <v>2</v>
      </c>
      <c r="AD31" s="325"/>
    </row>
    <row r="32" spans="2:30" customFormat="1">
      <c r="B32" s="190">
        <v>2005</v>
      </c>
      <c r="C32" s="84">
        <f>COUNTIF('Songs database'!O:O,B32)</f>
        <v>25</v>
      </c>
      <c r="D32" s="263">
        <f t="shared" si="1"/>
        <v>8941.037275493265</v>
      </c>
      <c r="E32" s="94">
        <v>7.5056433408577874</v>
      </c>
      <c r="F32" s="76">
        <v>1.9367945823927766</v>
      </c>
      <c r="G32" s="76">
        <v>2.0699774266365689</v>
      </c>
      <c r="H32" s="76">
        <v>1.8013544018058691</v>
      </c>
      <c r="I32" s="86">
        <v>1.6975169300225734</v>
      </c>
      <c r="J32" s="96">
        <f t="shared" si="2"/>
        <v>1.1206389041863194</v>
      </c>
      <c r="K32" s="77">
        <f t="shared" si="3"/>
        <v>1043.9099789099789</v>
      </c>
      <c r="L32" s="34">
        <f t="shared" si="4"/>
        <v>443</v>
      </c>
      <c r="M32" s="175">
        <v>0</v>
      </c>
      <c r="N32" s="176">
        <v>4</v>
      </c>
      <c r="O32" s="176">
        <v>9</v>
      </c>
      <c r="P32" s="176">
        <v>18</v>
      </c>
      <c r="Q32" s="176">
        <v>22</v>
      </c>
      <c r="R32" s="176">
        <v>33</v>
      </c>
      <c r="S32" s="176">
        <v>36</v>
      </c>
      <c r="T32" s="176">
        <v>49</v>
      </c>
      <c r="U32" s="176">
        <v>48</v>
      </c>
      <c r="V32" s="176">
        <v>55</v>
      </c>
      <c r="W32" s="176">
        <v>44</v>
      </c>
      <c r="X32" s="176">
        <v>34</v>
      </c>
      <c r="Y32" s="176">
        <v>34</v>
      </c>
      <c r="Z32" s="176">
        <v>31</v>
      </c>
      <c r="AA32" s="176">
        <v>20</v>
      </c>
      <c r="AB32" s="176">
        <v>5</v>
      </c>
      <c r="AC32" s="177">
        <v>1</v>
      </c>
      <c r="AD32" s="325"/>
    </row>
    <row r="33" spans="2:30" customFormat="1">
      <c r="B33" s="190">
        <v>2004</v>
      </c>
      <c r="C33" s="84">
        <f>COUNTIF('Songs database'!O:O,B33)</f>
        <v>54</v>
      </c>
      <c r="D33" s="263">
        <f t="shared" si="1"/>
        <v>8637.5460265548736</v>
      </c>
      <c r="E33" s="94">
        <v>7.4074074074074074</v>
      </c>
      <c r="F33" s="76">
        <v>1.9209876543209876</v>
      </c>
      <c r="G33" s="76">
        <v>2.088888888888889</v>
      </c>
      <c r="H33" s="76">
        <v>1.6716049382716049</v>
      </c>
      <c r="I33" s="86">
        <v>1.7301980198019802</v>
      </c>
      <c r="J33" s="96">
        <f t="shared" si="2"/>
        <v>1.1193676626488567</v>
      </c>
      <c r="K33" s="77">
        <f t="shared" si="3"/>
        <v>939.7379731379732</v>
      </c>
      <c r="L33" s="34">
        <f t="shared" si="4"/>
        <v>405</v>
      </c>
      <c r="M33" s="175">
        <v>1</v>
      </c>
      <c r="N33" s="176">
        <v>3</v>
      </c>
      <c r="O33" s="176">
        <v>7</v>
      </c>
      <c r="P33" s="176">
        <v>12</v>
      </c>
      <c r="Q33" s="176">
        <v>18</v>
      </c>
      <c r="R33" s="176">
        <v>34</v>
      </c>
      <c r="S33" s="176">
        <v>35</v>
      </c>
      <c r="T33" s="176">
        <v>46</v>
      </c>
      <c r="U33" s="176">
        <v>42</v>
      </c>
      <c r="V33" s="176">
        <v>50</v>
      </c>
      <c r="W33" s="176">
        <v>45</v>
      </c>
      <c r="X33" s="176">
        <v>33</v>
      </c>
      <c r="Y33" s="176">
        <v>28</v>
      </c>
      <c r="Z33" s="176">
        <v>18</v>
      </c>
      <c r="AA33" s="176">
        <v>16</v>
      </c>
      <c r="AB33" s="176">
        <v>12</v>
      </c>
      <c r="AC33" s="177">
        <v>5</v>
      </c>
      <c r="AD33" s="325"/>
    </row>
    <row r="34" spans="2:30" customFormat="1">
      <c r="B34" s="190">
        <v>2003</v>
      </c>
      <c r="C34" s="84">
        <f>COUNTIF('Songs database'!O:O,B34)</f>
        <v>0</v>
      </c>
      <c r="D34" s="263">
        <f t="shared" si="1"/>
        <v>8223.8467923946118</v>
      </c>
      <c r="E34" s="94">
        <v>7.0320987654320986</v>
      </c>
      <c r="F34" s="76">
        <v>1.754950495049505</v>
      </c>
      <c r="G34" s="76">
        <v>2.0668316831683167</v>
      </c>
      <c r="H34" s="76">
        <v>1.5594059405940595</v>
      </c>
      <c r="I34" s="86">
        <v>1.6683168316831682</v>
      </c>
      <c r="J34" s="96">
        <f t="shared" si="2"/>
        <v>1.1117132373693666</v>
      </c>
      <c r="K34" s="77">
        <f t="shared" si="3"/>
        <v>879.96530136530146</v>
      </c>
      <c r="L34" s="34">
        <f t="shared" si="4"/>
        <v>405</v>
      </c>
      <c r="M34" s="175">
        <v>0</v>
      </c>
      <c r="N34" s="176">
        <v>1</v>
      </c>
      <c r="O34" s="176">
        <v>5</v>
      </c>
      <c r="P34" s="176">
        <v>14</v>
      </c>
      <c r="Q34" s="176">
        <v>20</v>
      </c>
      <c r="R34" s="176">
        <v>30</v>
      </c>
      <c r="S34" s="176">
        <v>28</v>
      </c>
      <c r="T34" s="176">
        <v>45</v>
      </c>
      <c r="U34" s="176">
        <v>44</v>
      </c>
      <c r="V34" s="176">
        <v>45</v>
      </c>
      <c r="W34" s="176">
        <v>41</v>
      </c>
      <c r="X34" s="176">
        <v>30</v>
      </c>
      <c r="Y34" s="176">
        <v>25</v>
      </c>
      <c r="Z34" s="176">
        <v>37</v>
      </c>
      <c r="AA34" s="176">
        <v>21</v>
      </c>
      <c r="AB34" s="176">
        <v>10</v>
      </c>
      <c r="AC34" s="177">
        <v>9</v>
      </c>
      <c r="AD34" s="325"/>
    </row>
    <row r="35" spans="2:30" customFormat="1">
      <c r="B35" s="190">
        <v>2002</v>
      </c>
      <c r="C35" s="84">
        <f>COUNTIF('Songs database'!O:O,B35)</f>
        <v>31</v>
      </c>
      <c r="D35" s="263">
        <f t="shared" si="1"/>
        <v>7367.7743565787359</v>
      </c>
      <c r="E35" s="94">
        <v>6.6222910216718267</v>
      </c>
      <c r="F35" s="76">
        <v>1.7213622291021671</v>
      </c>
      <c r="G35" s="76">
        <v>1.8916408668730651</v>
      </c>
      <c r="H35" s="76">
        <v>1.5077399380804954</v>
      </c>
      <c r="I35" s="86">
        <v>1.5015479876160991</v>
      </c>
      <c r="J35" s="96">
        <f t="shared" si="2"/>
        <v>1.1057011933096974</v>
      </c>
      <c r="K35" s="77">
        <f t="shared" si="3"/>
        <v>653.77205017205006</v>
      </c>
      <c r="L35" s="34">
        <f t="shared" si="4"/>
        <v>323</v>
      </c>
      <c r="M35" s="175">
        <v>0</v>
      </c>
      <c r="N35" s="176">
        <v>1</v>
      </c>
      <c r="O35" s="176">
        <v>3</v>
      </c>
      <c r="P35" s="176">
        <v>5</v>
      </c>
      <c r="Q35" s="176">
        <v>11</v>
      </c>
      <c r="R35" s="176">
        <v>22</v>
      </c>
      <c r="S35" s="176">
        <v>21</v>
      </c>
      <c r="T35" s="176">
        <v>36</v>
      </c>
      <c r="U35" s="176">
        <v>38</v>
      </c>
      <c r="V35" s="176">
        <v>31</v>
      </c>
      <c r="W35" s="176">
        <v>34</v>
      </c>
      <c r="X35" s="176">
        <v>29</v>
      </c>
      <c r="Y35" s="176">
        <v>28</v>
      </c>
      <c r="Z35" s="176">
        <v>23</v>
      </c>
      <c r="AA35" s="176">
        <v>23</v>
      </c>
      <c r="AB35" s="176">
        <v>12</v>
      </c>
      <c r="AC35" s="177">
        <v>6</v>
      </c>
      <c r="AD35" s="325"/>
    </row>
    <row r="36" spans="2:30" customFormat="1">
      <c r="B36" s="190">
        <v>2001</v>
      </c>
      <c r="C36" s="84">
        <f>COUNTIF('Songs database'!O:O,B36)</f>
        <v>23</v>
      </c>
      <c r="D36" s="263">
        <f t="shared" si="1"/>
        <v>8396.0211849802236</v>
      </c>
      <c r="E36" s="94">
        <v>7.1985111662531018</v>
      </c>
      <c r="F36" s="76">
        <v>1.8362282878411911</v>
      </c>
      <c r="G36" s="76">
        <v>1.9925558312655087</v>
      </c>
      <c r="H36" s="76">
        <v>1.7047146401985112</v>
      </c>
      <c r="I36" s="86">
        <v>1.6650124069478909</v>
      </c>
      <c r="J36" s="96">
        <f t="shared" si="2"/>
        <v>1.1150892174001692</v>
      </c>
      <c r="K36" s="77">
        <f t="shared" si="3"/>
        <v>901.79322899322904</v>
      </c>
      <c r="L36" s="34">
        <f t="shared" si="4"/>
        <v>403</v>
      </c>
      <c r="M36" s="175">
        <v>0</v>
      </c>
      <c r="N36" s="176">
        <v>1</v>
      </c>
      <c r="O36" s="176">
        <v>4</v>
      </c>
      <c r="P36" s="176">
        <v>15</v>
      </c>
      <c r="Q36" s="176">
        <v>32</v>
      </c>
      <c r="R36" s="176">
        <v>31</v>
      </c>
      <c r="S36" s="176">
        <v>31</v>
      </c>
      <c r="T36" s="176">
        <v>42</v>
      </c>
      <c r="U36" s="176">
        <v>35</v>
      </c>
      <c r="V36" s="176">
        <v>40</v>
      </c>
      <c r="W36" s="176">
        <v>32</v>
      </c>
      <c r="X36" s="176">
        <v>42</v>
      </c>
      <c r="Y36" s="176">
        <v>35</v>
      </c>
      <c r="Z36" s="176">
        <v>22</v>
      </c>
      <c r="AA36" s="176">
        <v>19</v>
      </c>
      <c r="AB36" s="176">
        <v>16</v>
      </c>
      <c r="AC36" s="177">
        <v>6</v>
      </c>
      <c r="AD36" s="325"/>
    </row>
    <row r="37" spans="2:30" customFormat="1">
      <c r="B37" s="190">
        <v>2000</v>
      </c>
      <c r="C37" s="84">
        <f>COUNTIF('Songs database'!O:O,B37)</f>
        <v>55</v>
      </c>
      <c r="D37" s="263">
        <f t="shared" si="1"/>
        <v>8230.2267707501469</v>
      </c>
      <c r="E37" s="94">
        <v>6.9513513513513514</v>
      </c>
      <c r="F37" s="76">
        <v>1.7270270270270269</v>
      </c>
      <c r="G37" s="76">
        <v>1.9081081081081082</v>
      </c>
      <c r="H37" s="76">
        <v>1.7216216216216216</v>
      </c>
      <c r="I37" s="86">
        <v>1.5945945945945945</v>
      </c>
      <c r="J37" s="96">
        <f t="shared" si="2"/>
        <v>1.1358598027140758</v>
      </c>
      <c r="K37" s="77">
        <f t="shared" si="3"/>
        <v>829.5841269841269</v>
      </c>
      <c r="L37" s="34">
        <f t="shared" si="4"/>
        <v>370</v>
      </c>
      <c r="M37" s="175">
        <v>1</v>
      </c>
      <c r="N37" s="176">
        <v>0</v>
      </c>
      <c r="O37" s="176">
        <v>8</v>
      </c>
      <c r="P37" s="176">
        <v>15</v>
      </c>
      <c r="Q37" s="176">
        <v>19</v>
      </c>
      <c r="R37" s="176">
        <v>27</v>
      </c>
      <c r="S37" s="176">
        <v>34</v>
      </c>
      <c r="T37" s="176">
        <v>28</v>
      </c>
      <c r="U37" s="176">
        <v>29</v>
      </c>
      <c r="V37" s="176">
        <v>35</v>
      </c>
      <c r="W37" s="176">
        <v>37</v>
      </c>
      <c r="X37" s="176">
        <v>33</v>
      </c>
      <c r="Y37" s="176">
        <v>33</v>
      </c>
      <c r="Z37" s="176">
        <v>26</v>
      </c>
      <c r="AA37" s="176">
        <v>24</v>
      </c>
      <c r="AB37" s="176">
        <v>10</v>
      </c>
      <c r="AC37" s="177">
        <v>11</v>
      </c>
      <c r="AD37" s="325"/>
    </row>
    <row r="38" spans="2:30" customFormat="1">
      <c r="B38" s="192">
        <v>1999</v>
      </c>
      <c r="C38" s="83">
        <f>COUNTIF('Songs database'!O:O,B38)</f>
        <v>20</v>
      </c>
      <c r="D38" s="271">
        <f t="shared" si="1"/>
        <v>7483.58801039841</v>
      </c>
      <c r="E38" s="93">
        <v>6.96</v>
      </c>
      <c r="F38" s="79">
        <v>1.76</v>
      </c>
      <c r="G38" s="79">
        <v>1.94</v>
      </c>
      <c r="H38" s="79">
        <v>1.6266666666666667</v>
      </c>
      <c r="I38" s="85">
        <v>1.6333333333333333</v>
      </c>
      <c r="J38" s="95">
        <f t="shared" si="2"/>
        <v>1.1025111470293318</v>
      </c>
      <c r="K38" s="80">
        <f t="shared" si="3"/>
        <v>634.5070929070929</v>
      </c>
      <c r="L38" s="55">
        <f t="shared" si="4"/>
        <v>300</v>
      </c>
      <c r="M38" s="173">
        <v>0</v>
      </c>
      <c r="N38" s="174">
        <v>0</v>
      </c>
      <c r="O38" s="174">
        <v>5</v>
      </c>
      <c r="P38" s="174">
        <v>7</v>
      </c>
      <c r="Q38" s="174">
        <v>16</v>
      </c>
      <c r="R38" s="174">
        <v>16</v>
      </c>
      <c r="S38" s="174">
        <v>22</v>
      </c>
      <c r="T38" s="174">
        <v>27</v>
      </c>
      <c r="U38" s="174">
        <v>40</v>
      </c>
      <c r="V38" s="174">
        <v>30</v>
      </c>
      <c r="W38" s="174">
        <v>38</v>
      </c>
      <c r="X38" s="174">
        <v>29</v>
      </c>
      <c r="Y38" s="174">
        <v>26</v>
      </c>
      <c r="Z38" s="174">
        <v>18</v>
      </c>
      <c r="AA38" s="174">
        <v>13</v>
      </c>
      <c r="AB38" s="174">
        <v>9</v>
      </c>
      <c r="AC38" s="272">
        <v>4</v>
      </c>
      <c r="AD38" s="325" t="s">
        <v>1499</v>
      </c>
    </row>
    <row r="39" spans="2:30" customFormat="1">
      <c r="B39" s="190">
        <v>1998</v>
      </c>
      <c r="C39" s="84">
        <f>COUNTIF('Songs database'!O:O,B39)</f>
        <v>15</v>
      </c>
      <c r="D39" s="263">
        <f t="shared" si="1"/>
        <v>7864.816504293638</v>
      </c>
      <c r="E39" s="94">
        <v>7.0576923076923075</v>
      </c>
      <c r="F39" s="76">
        <v>1.7692307692307692</v>
      </c>
      <c r="G39" s="76">
        <v>1.8538461538461539</v>
      </c>
      <c r="H39" s="76">
        <v>1.75</v>
      </c>
      <c r="I39" s="86">
        <v>1.6846153846153846</v>
      </c>
      <c r="J39" s="96">
        <f t="shared" si="2"/>
        <v>1.1584017983959101</v>
      </c>
      <c r="K39" s="77">
        <f t="shared" si="3"/>
        <v>615.59420579420566</v>
      </c>
      <c r="L39" s="34">
        <f t="shared" si="4"/>
        <v>260</v>
      </c>
      <c r="M39" s="175">
        <v>0</v>
      </c>
      <c r="N39" s="176">
        <v>4</v>
      </c>
      <c r="O39" s="176">
        <v>7</v>
      </c>
      <c r="P39" s="176">
        <v>11</v>
      </c>
      <c r="Q39" s="176">
        <v>12</v>
      </c>
      <c r="R39" s="176">
        <v>14</v>
      </c>
      <c r="S39" s="176">
        <v>19</v>
      </c>
      <c r="T39" s="176">
        <v>30</v>
      </c>
      <c r="U39" s="176">
        <v>18</v>
      </c>
      <c r="V39" s="176">
        <v>27</v>
      </c>
      <c r="W39" s="176">
        <v>22</v>
      </c>
      <c r="X39" s="176">
        <v>20</v>
      </c>
      <c r="Y39" s="176">
        <v>26</v>
      </c>
      <c r="Z39" s="176">
        <v>21</v>
      </c>
      <c r="AA39" s="176">
        <v>16</v>
      </c>
      <c r="AB39" s="176">
        <v>12</v>
      </c>
      <c r="AC39" s="177">
        <v>1</v>
      </c>
      <c r="AD39" s="325"/>
    </row>
    <row r="40" spans="2:30" customFormat="1">
      <c r="B40" s="190">
        <v>1997</v>
      </c>
      <c r="C40" s="84">
        <f>COUNTIF('Songs database'!O:O,B40)</f>
        <v>23</v>
      </c>
      <c r="D40" s="263">
        <f t="shared" si="1"/>
        <v>7993.4445670506611</v>
      </c>
      <c r="E40" s="94">
        <v>7.3953488372093021</v>
      </c>
      <c r="F40" s="76">
        <v>1.9953488372093022</v>
      </c>
      <c r="G40" s="76">
        <v>2.0093023255813955</v>
      </c>
      <c r="H40" s="76">
        <v>1.6325581395348838</v>
      </c>
      <c r="I40" s="86">
        <v>1.758139534883721</v>
      </c>
      <c r="J40" s="96">
        <f t="shared" si="2"/>
        <v>1.1771518893465833</v>
      </c>
      <c r="K40" s="77">
        <f t="shared" si="3"/>
        <v>550.81041181041178</v>
      </c>
      <c r="L40" s="34">
        <f t="shared" si="4"/>
        <v>215</v>
      </c>
      <c r="M40" s="175">
        <v>1</v>
      </c>
      <c r="N40" s="176">
        <v>6</v>
      </c>
      <c r="O40" s="176">
        <v>5</v>
      </c>
      <c r="P40" s="176">
        <v>11</v>
      </c>
      <c r="Q40" s="176">
        <v>6</v>
      </c>
      <c r="R40" s="176">
        <v>11</v>
      </c>
      <c r="S40" s="176">
        <v>18</v>
      </c>
      <c r="T40" s="176">
        <v>19</v>
      </c>
      <c r="U40" s="176">
        <v>23</v>
      </c>
      <c r="V40" s="176">
        <v>28</v>
      </c>
      <c r="W40" s="176">
        <v>17</v>
      </c>
      <c r="X40" s="176">
        <v>21</v>
      </c>
      <c r="Y40" s="176">
        <v>15</v>
      </c>
      <c r="Z40" s="176">
        <v>18</v>
      </c>
      <c r="AA40" s="176">
        <v>11</v>
      </c>
      <c r="AB40" s="176">
        <v>4</v>
      </c>
      <c r="AC40" s="177">
        <v>1</v>
      </c>
      <c r="AD40" s="325"/>
    </row>
    <row r="41" spans="2:30" customFormat="1">
      <c r="B41" s="190">
        <v>1996</v>
      </c>
      <c r="C41" s="84">
        <f>COUNTIF('Songs database'!O:O,B41)</f>
        <v>16</v>
      </c>
      <c r="D41" s="263">
        <f t="shared" si="1"/>
        <v>7443.7860166261207</v>
      </c>
      <c r="E41" s="94">
        <v>6.9893617021276597</v>
      </c>
      <c r="F41" s="76">
        <v>1.8563829787234043</v>
      </c>
      <c r="G41" s="76">
        <v>1.9095744680851063</v>
      </c>
      <c r="H41" s="76">
        <v>1.5957446808510638</v>
      </c>
      <c r="I41" s="86">
        <v>1.6276595744680851</v>
      </c>
      <c r="J41" s="96">
        <f t="shared" si="2"/>
        <v>1.1789837966412087</v>
      </c>
      <c r="K41" s="77">
        <f t="shared" si="3"/>
        <v>456.61591741591752</v>
      </c>
      <c r="L41" s="34">
        <f t="shared" si="4"/>
        <v>188</v>
      </c>
      <c r="M41" s="175">
        <v>1</v>
      </c>
      <c r="N41" s="176">
        <v>4</v>
      </c>
      <c r="O41" s="176">
        <v>4</v>
      </c>
      <c r="P41" s="176">
        <v>5</v>
      </c>
      <c r="Q41" s="176">
        <v>12</v>
      </c>
      <c r="R41" s="176">
        <v>10</v>
      </c>
      <c r="S41" s="176">
        <v>12</v>
      </c>
      <c r="T41" s="176">
        <v>14</v>
      </c>
      <c r="U41" s="176">
        <v>21</v>
      </c>
      <c r="V41" s="176">
        <v>18</v>
      </c>
      <c r="W41" s="176">
        <v>20</v>
      </c>
      <c r="X41" s="176">
        <v>17</v>
      </c>
      <c r="Y41" s="176">
        <v>14</v>
      </c>
      <c r="Z41" s="176">
        <v>10</v>
      </c>
      <c r="AA41" s="176">
        <v>12</v>
      </c>
      <c r="AB41" s="176">
        <v>8</v>
      </c>
      <c r="AC41" s="177">
        <v>6</v>
      </c>
      <c r="AD41" s="325"/>
    </row>
    <row r="42" spans="2:30" customFormat="1">
      <c r="B42" s="190">
        <v>1995</v>
      </c>
      <c r="C42" s="84">
        <f>COUNTIF('Songs database'!O:O,B42)</f>
        <v>11</v>
      </c>
      <c r="D42" s="263">
        <f t="shared" si="1"/>
        <v>7600.3278652161489</v>
      </c>
      <c r="E42" s="94">
        <v>7.0436681222707422</v>
      </c>
      <c r="F42" s="76">
        <v>1.7860262008733625</v>
      </c>
      <c r="G42" s="76">
        <v>1.9475982532751093</v>
      </c>
      <c r="H42" s="76">
        <v>1.6331877729257642</v>
      </c>
      <c r="I42" s="86">
        <v>1.6768558951965065</v>
      </c>
      <c r="J42" s="96">
        <f t="shared" si="2"/>
        <v>1.1556321779761991</v>
      </c>
      <c r="K42" s="77">
        <f t="shared" si="3"/>
        <v>538.53462093462088</v>
      </c>
      <c r="L42" s="34">
        <f t="shared" si="4"/>
        <v>229</v>
      </c>
      <c r="M42" s="175">
        <v>1</v>
      </c>
      <c r="N42" s="176">
        <v>2</v>
      </c>
      <c r="O42" s="176">
        <v>6</v>
      </c>
      <c r="P42" s="176">
        <v>8</v>
      </c>
      <c r="Q42" s="176">
        <v>11</v>
      </c>
      <c r="R42" s="176">
        <v>15</v>
      </c>
      <c r="S42" s="176">
        <v>19</v>
      </c>
      <c r="T42" s="176">
        <v>20</v>
      </c>
      <c r="U42" s="176">
        <v>20</v>
      </c>
      <c r="V42" s="176">
        <v>22</v>
      </c>
      <c r="W42" s="176">
        <v>22</v>
      </c>
      <c r="X42" s="176">
        <v>20</v>
      </c>
      <c r="Y42" s="176">
        <v>21</v>
      </c>
      <c r="Z42" s="176">
        <v>17</v>
      </c>
      <c r="AA42" s="176">
        <v>10</v>
      </c>
      <c r="AB42" s="176">
        <v>11</v>
      </c>
      <c r="AC42" s="177">
        <v>4</v>
      </c>
      <c r="AD42" s="325"/>
    </row>
    <row r="43" spans="2:30" customFormat="1">
      <c r="B43" s="190">
        <v>1994</v>
      </c>
      <c r="C43" s="84">
        <f>COUNTIF('Songs database'!O:O,B43)</f>
        <v>0</v>
      </c>
      <c r="D43" s="263">
        <f t="shared" si="1"/>
        <v>7537.7497094851096</v>
      </c>
      <c r="E43" s="94">
        <v>7.5481927710843371</v>
      </c>
      <c r="F43" s="76">
        <v>2.072289156626506</v>
      </c>
      <c r="G43" s="76">
        <v>2.0060240963855422</v>
      </c>
      <c r="H43" s="76">
        <v>1.7168674698795181</v>
      </c>
      <c r="I43" s="86">
        <v>1.7530120481927711</v>
      </c>
      <c r="J43" s="96">
        <f t="shared" si="2"/>
        <v>1.1606939543179948</v>
      </c>
      <c r="K43" s="77">
        <f t="shared" si="3"/>
        <v>422.01367521367513</v>
      </c>
      <c r="L43" s="34">
        <f t="shared" si="4"/>
        <v>166</v>
      </c>
      <c r="M43" s="175">
        <v>0</v>
      </c>
      <c r="N43" s="176">
        <v>3</v>
      </c>
      <c r="O43" s="176">
        <v>4</v>
      </c>
      <c r="P43" s="176">
        <v>11</v>
      </c>
      <c r="Q43" s="176">
        <v>9</v>
      </c>
      <c r="R43" s="176">
        <v>14</v>
      </c>
      <c r="S43" s="176">
        <v>13</v>
      </c>
      <c r="T43" s="176">
        <v>11</v>
      </c>
      <c r="U43" s="176">
        <v>18</v>
      </c>
      <c r="V43" s="176">
        <v>16</v>
      </c>
      <c r="W43" s="176">
        <v>15</v>
      </c>
      <c r="X43" s="176">
        <v>11</v>
      </c>
      <c r="Y43" s="176">
        <v>16</v>
      </c>
      <c r="Z43" s="176">
        <v>12</v>
      </c>
      <c r="AA43" s="176">
        <v>6</v>
      </c>
      <c r="AB43" s="176">
        <v>5</v>
      </c>
      <c r="AC43" s="177">
        <v>2</v>
      </c>
      <c r="AD43" s="325"/>
    </row>
    <row r="44" spans="2:30" customFormat="1">
      <c r="B44" s="190">
        <v>1993</v>
      </c>
      <c r="C44" s="84">
        <f>COUNTIF('Songs database'!O:O,B44)</f>
        <v>0</v>
      </c>
      <c r="D44" s="263">
        <f t="shared" si="1"/>
        <v>6054.2003684799029</v>
      </c>
      <c r="E44" s="94">
        <v>6.9523809523809526</v>
      </c>
      <c r="F44" s="76">
        <v>1.8</v>
      </c>
      <c r="G44" s="76">
        <v>1.8666666666666667</v>
      </c>
      <c r="H44" s="76">
        <v>1.6857142857142857</v>
      </c>
      <c r="I44" s="86">
        <v>1.6</v>
      </c>
      <c r="J44" s="96">
        <f t="shared" si="2"/>
        <v>1.1062790268386851</v>
      </c>
      <c r="K44" s="77">
        <f t="shared" si="3"/>
        <v>223.35322455322455</v>
      </c>
      <c r="L44" s="34">
        <f t="shared" si="4"/>
        <v>105</v>
      </c>
      <c r="M44" s="175">
        <v>0</v>
      </c>
      <c r="N44" s="176">
        <v>0</v>
      </c>
      <c r="O44" s="176">
        <v>2</v>
      </c>
      <c r="P44" s="176">
        <v>2</v>
      </c>
      <c r="Q44" s="176">
        <v>6</v>
      </c>
      <c r="R44" s="176">
        <v>6</v>
      </c>
      <c r="S44" s="176">
        <v>9</v>
      </c>
      <c r="T44" s="176">
        <v>6</v>
      </c>
      <c r="U44" s="176">
        <v>17</v>
      </c>
      <c r="V44" s="176">
        <v>11</v>
      </c>
      <c r="W44" s="176">
        <v>8</v>
      </c>
      <c r="X44" s="176">
        <v>15</v>
      </c>
      <c r="Y44" s="176">
        <v>7</v>
      </c>
      <c r="Z44" s="176">
        <v>8</v>
      </c>
      <c r="AA44" s="176">
        <v>2</v>
      </c>
      <c r="AB44" s="176">
        <v>2</v>
      </c>
      <c r="AC44" s="177">
        <v>4</v>
      </c>
      <c r="AD44" s="325"/>
    </row>
    <row r="45" spans="2:30" customFormat="1">
      <c r="B45" s="190">
        <v>1992</v>
      </c>
      <c r="C45" s="84">
        <f>COUNTIF('Songs database'!O:O,B45)</f>
        <v>0</v>
      </c>
      <c r="D45" s="263">
        <f t="shared" si="1"/>
        <v>6896.9770492666512</v>
      </c>
      <c r="E45" s="94">
        <v>6.9679487179487181</v>
      </c>
      <c r="F45" s="76">
        <v>1.9487179487179487</v>
      </c>
      <c r="G45" s="76">
        <v>1.8974358974358974</v>
      </c>
      <c r="H45" s="76">
        <v>1.4743589743589745</v>
      </c>
      <c r="I45" s="86">
        <v>1.6474358974358974</v>
      </c>
      <c r="J45" s="96">
        <f t="shared" si="2"/>
        <v>1.1504387346986067</v>
      </c>
      <c r="K45" s="77">
        <f t="shared" si="3"/>
        <v>359.66364746364752</v>
      </c>
      <c r="L45" s="34">
        <f t="shared" si="4"/>
        <v>156</v>
      </c>
      <c r="M45" s="175">
        <v>1</v>
      </c>
      <c r="N45" s="176">
        <v>1</v>
      </c>
      <c r="O45" s="176">
        <v>4</v>
      </c>
      <c r="P45" s="176">
        <v>6</v>
      </c>
      <c r="Q45" s="176">
        <v>4</v>
      </c>
      <c r="R45" s="176">
        <v>11</v>
      </c>
      <c r="S45" s="176">
        <v>9</v>
      </c>
      <c r="T45" s="176">
        <v>13</v>
      </c>
      <c r="U45" s="176">
        <v>15</v>
      </c>
      <c r="V45" s="176">
        <v>17</v>
      </c>
      <c r="W45" s="176">
        <v>16</v>
      </c>
      <c r="X45" s="176">
        <v>21</v>
      </c>
      <c r="Y45" s="176">
        <v>14</v>
      </c>
      <c r="Z45" s="176">
        <v>9</v>
      </c>
      <c r="AA45" s="176">
        <v>11</v>
      </c>
      <c r="AB45" s="176">
        <v>1</v>
      </c>
      <c r="AC45" s="177">
        <v>3</v>
      </c>
      <c r="AD45" s="325"/>
    </row>
    <row r="46" spans="2:30" customFormat="1">
      <c r="B46" s="190">
        <v>1991</v>
      </c>
      <c r="C46" s="84">
        <f>COUNTIF('Songs database'!O:O,B46)</f>
        <v>0</v>
      </c>
      <c r="D46" s="263">
        <f t="shared" si="1"/>
        <v>6795.6037443892537</v>
      </c>
      <c r="E46" s="94">
        <v>6.784313725490196</v>
      </c>
      <c r="F46" s="76">
        <v>1.9803921568627452</v>
      </c>
      <c r="G46" s="76">
        <v>1.7973856209150327</v>
      </c>
      <c r="H46" s="76">
        <v>1.4836601307189543</v>
      </c>
      <c r="I46" s="86">
        <v>1.522875816993464</v>
      </c>
      <c r="J46" s="96">
        <f t="shared" si="2"/>
        <v>1.1589946839277234</v>
      </c>
      <c r="K46" s="77">
        <f t="shared" si="3"/>
        <v>348.5782217782218</v>
      </c>
      <c r="L46" s="34">
        <f t="shared" si="4"/>
        <v>153</v>
      </c>
      <c r="M46" s="175">
        <v>0</v>
      </c>
      <c r="N46" s="176">
        <v>0</v>
      </c>
      <c r="O46" s="176">
        <v>6</v>
      </c>
      <c r="P46" s="176">
        <v>7</v>
      </c>
      <c r="Q46" s="176">
        <v>8</v>
      </c>
      <c r="R46" s="176">
        <v>8</v>
      </c>
      <c r="S46" s="176">
        <v>12</v>
      </c>
      <c r="T46" s="176">
        <v>16</v>
      </c>
      <c r="U46" s="176">
        <v>9</v>
      </c>
      <c r="V46" s="176">
        <v>12</v>
      </c>
      <c r="W46" s="176">
        <v>12</v>
      </c>
      <c r="X46" s="176">
        <v>16</v>
      </c>
      <c r="Y46" s="176">
        <v>11</v>
      </c>
      <c r="Z46" s="176">
        <v>9</v>
      </c>
      <c r="AA46" s="176">
        <v>13</v>
      </c>
      <c r="AB46" s="176">
        <v>10</v>
      </c>
      <c r="AC46" s="177">
        <v>4</v>
      </c>
      <c r="AD46" s="325"/>
    </row>
    <row r="47" spans="2:30" customFormat="1">
      <c r="B47" s="190">
        <v>1990</v>
      </c>
      <c r="C47" s="84">
        <f>COUNTIF('Songs database'!O:O,B47)</f>
        <v>0</v>
      </c>
      <c r="D47" s="263">
        <f t="shared" si="1"/>
        <v>7075.4810332310053</v>
      </c>
      <c r="E47" s="94">
        <v>7.4782608695652177</v>
      </c>
      <c r="F47" s="76">
        <v>2.1739130434782608</v>
      </c>
      <c r="G47" s="76">
        <v>2.0807453416149069</v>
      </c>
      <c r="H47" s="76">
        <v>1.5714285714285714</v>
      </c>
      <c r="I47" s="86">
        <v>1.6521739130434783</v>
      </c>
      <c r="J47" s="96">
        <f t="shared" si="2"/>
        <v>1.1201680795922206</v>
      </c>
      <c r="K47" s="77">
        <f t="shared" si="3"/>
        <v>377.68773448773442</v>
      </c>
      <c r="L47" s="34">
        <f t="shared" si="4"/>
        <v>161</v>
      </c>
      <c r="M47" s="175">
        <v>1</v>
      </c>
      <c r="N47" s="176">
        <v>1</v>
      </c>
      <c r="O47" s="176">
        <v>2</v>
      </c>
      <c r="P47" s="176">
        <v>5</v>
      </c>
      <c r="Q47" s="176">
        <v>9</v>
      </c>
      <c r="R47" s="176">
        <v>14</v>
      </c>
      <c r="S47" s="176">
        <v>13</v>
      </c>
      <c r="T47" s="176">
        <v>14</v>
      </c>
      <c r="U47" s="176">
        <v>14</v>
      </c>
      <c r="V47" s="176">
        <v>19</v>
      </c>
      <c r="W47" s="176">
        <v>19</v>
      </c>
      <c r="X47" s="176">
        <v>20</v>
      </c>
      <c r="Y47" s="176">
        <v>15</v>
      </c>
      <c r="Z47" s="176">
        <v>13</v>
      </c>
      <c r="AA47" s="176">
        <v>2</v>
      </c>
      <c r="AB47" s="176">
        <v>0</v>
      </c>
      <c r="AC47" s="177">
        <v>0</v>
      </c>
      <c r="AD47" s="325"/>
    </row>
    <row r="48" spans="2:30" customFormat="1">
      <c r="B48" s="192">
        <v>1989</v>
      </c>
      <c r="C48" s="83">
        <f>COUNTIF('Songs database'!O:O,B48)</f>
        <v>0</v>
      </c>
      <c r="D48" s="271">
        <f t="shared" si="1"/>
        <v>6715.0591472205651</v>
      </c>
      <c r="E48" s="93">
        <v>7.6698113207547172</v>
      </c>
      <c r="F48" s="79">
        <v>2.141509433962264</v>
      </c>
      <c r="G48" s="79">
        <v>2.0377358490566038</v>
      </c>
      <c r="H48" s="79">
        <v>1.7830188679245282</v>
      </c>
      <c r="I48" s="85">
        <v>1.7075471698113207</v>
      </c>
      <c r="J48" s="95">
        <f t="shared" si="2"/>
        <v>1.1234660450707341</v>
      </c>
      <c r="K48" s="80">
        <f t="shared" si="3"/>
        <v>256.53726273726278</v>
      </c>
      <c r="L48" s="55">
        <f t="shared" si="4"/>
        <v>106</v>
      </c>
      <c r="M48" s="173">
        <v>0</v>
      </c>
      <c r="N48" s="174">
        <v>0</v>
      </c>
      <c r="O48" s="174">
        <v>5</v>
      </c>
      <c r="P48" s="174">
        <v>2</v>
      </c>
      <c r="Q48" s="174">
        <v>7</v>
      </c>
      <c r="R48" s="174">
        <v>9</v>
      </c>
      <c r="S48" s="174">
        <v>11</v>
      </c>
      <c r="T48" s="174">
        <v>9</v>
      </c>
      <c r="U48" s="174">
        <v>12</v>
      </c>
      <c r="V48" s="174">
        <v>12</v>
      </c>
      <c r="W48" s="174">
        <v>9</v>
      </c>
      <c r="X48" s="174">
        <v>14</v>
      </c>
      <c r="Y48" s="174">
        <v>6</v>
      </c>
      <c r="Z48" s="174">
        <v>1</v>
      </c>
      <c r="AA48" s="174">
        <v>4</v>
      </c>
      <c r="AB48" s="174">
        <v>4</v>
      </c>
      <c r="AC48" s="272">
        <v>1</v>
      </c>
      <c r="AD48" s="325" t="s">
        <v>1499</v>
      </c>
    </row>
    <row r="49" spans="2:30" customFormat="1">
      <c r="B49" s="190">
        <v>1988</v>
      </c>
      <c r="C49" s="84">
        <f>COUNTIF('Songs database'!O:O,B49)</f>
        <v>0</v>
      </c>
      <c r="D49" s="263">
        <f t="shared" si="1"/>
        <v>7927.693900869187</v>
      </c>
      <c r="E49" s="94">
        <v>8.3375000000000004</v>
      </c>
      <c r="F49" s="76">
        <v>2.5375000000000001</v>
      </c>
      <c r="G49" s="76">
        <v>1.9937499999999999</v>
      </c>
      <c r="H49" s="76">
        <v>1.95</v>
      </c>
      <c r="I49" s="86">
        <v>1.85625</v>
      </c>
      <c r="J49" s="96">
        <f t="shared" si="2"/>
        <v>1.1424367836830314</v>
      </c>
      <c r="K49" s="77">
        <f t="shared" si="3"/>
        <v>435.2714618714619</v>
      </c>
      <c r="L49" s="34">
        <f t="shared" si="4"/>
        <v>160</v>
      </c>
      <c r="M49" s="175">
        <v>0</v>
      </c>
      <c r="N49" s="176">
        <v>2</v>
      </c>
      <c r="O49" s="176">
        <v>5</v>
      </c>
      <c r="P49" s="176">
        <v>10</v>
      </c>
      <c r="Q49" s="176">
        <v>17</v>
      </c>
      <c r="R49" s="176">
        <v>11</v>
      </c>
      <c r="S49" s="176">
        <v>18</v>
      </c>
      <c r="T49" s="176">
        <v>16</v>
      </c>
      <c r="U49" s="176">
        <v>18</v>
      </c>
      <c r="V49" s="176">
        <v>18</v>
      </c>
      <c r="W49" s="176">
        <v>16</v>
      </c>
      <c r="X49" s="176">
        <v>10</v>
      </c>
      <c r="Y49" s="176">
        <v>5</v>
      </c>
      <c r="Z49" s="176">
        <v>1</v>
      </c>
      <c r="AA49" s="176">
        <v>6</v>
      </c>
      <c r="AB49" s="176">
        <v>4</v>
      </c>
      <c r="AC49" s="177">
        <v>3</v>
      </c>
      <c r="AD49" s="325"/>
    </row>
    <row r="50" spans="2:30" customFormat="1">
      <c r="B50" s="190">
        <v>1987</v>
      </c>
      <c r="C50" s="84">
        <f>COUNTIF('Songs database'!O:O,B50)</f>
        <v>0</v>
      </c>
      <c r="D50" s="263">
        <f t="shared" si="1"/>
        <v>7010.3927445212548</v>
      </c>
      <c r="E50" s="94">
        <v>7.56</v>
      </c>
      <c r="F50" s="76">
        <v>2.2719999999999998</v>
      </c>
      <c r="G50" s="76">
        <v>1.968</v>
      </c>
      <c r="H50" s="76">
        <v>1.56</v>
      </c>
      <c r="I50" s="86">
        <v>1.76</v>
      </c>
      <c r="J50" s="96">
        <f t="shared" si="2"/>
        <v>1.1448911981222323</v>
      </c>
      <c r="K50" s="77">
        <f t="shared" si="3"/>
        <v>309.67079587079587</v>
      </c>
      <c r="L50" s="34">
        <f t="shared" si="4"/>
        <v>125</v>
      </c>
      <c r="M50" s="175">
        <v>0</v>
      </c>
      <c r="N50" s="176">
        <v>2</v>
      </c>
      <c r="O50" s="176">
        <v>1</v>
      </c>
      <c r="P50" s="176">
        <v>8</v>
      </c>
      <c r="Q50" s="176">
        <v>9</v>
      </c>
      <c r="R50" s="176">
        <v>10</v>
      </c>
      <c r="S50" s="176">
        <v>7</v>
      </c>
      <c r="T50" s="176">
        <v>20</v>
      </c>
      <c r="U50" s="176">
        <v>14</v>
      </c>
      <c r="V50" s="176">
        <v>9</v>
      </c>
      <c r="W50" s="176">
        <v>8</v>
      </c>
      <c r="X50" s="176">
        <v>8</v>
      </c>
      <c r="Y50" s="176">
        <v>8</v>
      </c>
      <c r="Z50" s="176">
        <v>7</v>
      </c>
      <c r="AA50" s="176">
        <v>4</v>
      </c>
      <c r="AB50" s="176">
        <v>5</v>
      </c>
      <c r="AC50" s="177">
        <v>5</v>
      </c>
      <c r="AD50" s="325"/>
    </row>
    <row r="51" spans="2:30" customFormat="1">
      <c r="B51" s="190">
        <v>1986</v>
      </c>
      <c r="C51" s="84">
        <f>COUNTIF('Songs database'!O:O,B51)</f>
        <v>0</v>
      </c>
      <c r="D51" s="263">
        <f t="shared" si="1"/>
        <v>6295.8189000698057</v>
      </c>
      <c r="E51" s="94">
        <v>7.9740259740259738</v>
      </c>
      <c r="F51" s="76">
        <v>2.2727272727272729</v>
      </c>
      <c r="G51" s="76">
        <v>2.168831168831169</v>
      </c>
      <c r="H51" s="76">
        <v>1.7012987012987013</v>
      </c>
      <c r="I51" s="86">
        <v>1.8311688311688312</v>
      </c>
      <c r="J51" s="96">
        <f t="shared" si="2"/>
        <v>1.0848906009711596</v>
      </c>
      <c r="K51" s="77">
        <f t="shared" si="3"/>
        <v>180.66759906759904</v>
      </c>
      <c r="L51" s="34">
        <f t="shared" si="4"/>
        <v>77</v>
      </c>
      <c r="M51" s="175">
        <v>0</v>
      </c>
      <c r="N51" s="176">
        <v>0</v>
      </c>
      <c r="O51" s="176">
        <v>2</v>
      </c>
      <c r="P51" s="176">
        <v>2</v>
      </c>
      <c r="Q51" s="176">
        <v>3</v>
      </c>
      <c r="R51" s="176">
        <v>7</v>
      </c>
      <c r="S51" s="176">
        <v>7</v>
      </c>
      <c r="T51" s="176">
        <v>13</v>
      </c>
      <c r="U51" s="176">
        <v>12</v>
      </c>
      <c r="V51" s="176">
        <v>9</v>
      </c>
      <c r="W51" s="176">
        <v>7</v>
      </c>
      <c r="X51" s="176">
        <v>5</v>
      </c>
      <c r="Y51" s="176">
        <v>6</v>
      </c>
      <c r="Z51" s="176">
        <v>2</v>
      </c>
      <c r="AA51" s="176">
        <v>2</v>
      </c>
      <c r="AB51" s="176">
        <v>0</v>
      </c>
      <c r="AC51" s="177">
        <v>0</v>
      </c>
      <c r="AD51" s="325"/>
    </row>
    <row r="52" spans="2:30" customFormat="1">
      <c r="B52" s="190">
        <v>1985</v>
      </c>
      <c r="C52" s="84">
        <f>COUNTIF('Songs database'!O:O,B52)</f>
        <v>0</v>
      </c>
      <c r="D52" s="263">
        <f t="shared" si="1"/>
        <v>6465.1378266684878</v>
      </c>
      <c r="E52" s="94">
        <v>8.0517241379310338</v>
      </c>
      <c r="F52" s="76">
        <v>2.396551724137931</v>
      </c>
      <c r="G52" s="76">
        <v>2.1551724137931036</v>
      </c>
      <c r="H52" s="76">
        <v>1.8103448275862069</v>
      </c>
      <c r="I52" s="86">
        <v>1.6896551724137931</v>
      </c>
      <c r="J52" s="96">
        <f t="shared" si="2"/>
        <v>1.1356110711991425</v>
      </c>
      <c r="K52" s="77">
        <f t="shared" si="3"/>
        <v>150.56225996225993</v>
      </c>
      <c r="L52" s="34">
        <f t="shared" si="4"/>
        <v>58</v>
      </c>
      <c r="M52" s="175">
        <v>0</v>
      </c>
      <c r="N52" s="176">
        <v>1</v>
      </c>
      <c r="O52" s="176">
        <v>1</v>
      </c>
      <c r="P52" s="176">
        <v>4</v>
      </c>
      <c r="Q52" s="176">
        <v>4</v>
      </c>
      <c r="R52" s="176">
        <v>2</v>
      </c>
      <c r="S52" s="176">
        <v>8</v>
      </c>
      <c r="T52" s="176">
        <v>8</v>
      </c>
      <c r="U52" s="176">
        <v>6</v>
      </c>
      <c r="V52" s="176">
        <v>4</v>
      </c>
      <c r="W52" s="176">
        <v>7</v>
      </c>
      <c r="X52" s="176">
        <v>4</v>
      </c>
      <c r="Y52" s="176">
        <v>4</v>
      </c>
      <c r="Z52" s="176">
        <v>2</v>
      </c>
      <c r="AA52" s="176">
        <v>2</v>
      </c>
      <c r="AB52" s="176">
        <v>0</v>
      </c>
      <c r="AC52" s="177">
        <v>1</v>
      </c>
      <c r="AD52" s="325"/>
    </row>
    <row r="53" spans="2:30" customFormat="1">
      <c r="B53" s="190">
        <v>1984</v>
      </c>
      <c r="C53" s="84">
        <f>COUNTIF('Songs database'!O:O,B53)</f>
        <v>0</v>
      </c>
      <c r="D53" s="263">
        <f t="shared" si="1"/>
        <v>6762.3993618475652</v>
      </c>
      <c r="E53" s="94">
        <v>8.8095238095238102</v>
      </c>
      <c r="F53" s="76">
        <v>2.5079365079365079</v>
      </c>
      <c r="G53" s="76">
        <v>2.4603174603174605</v>
      </c>
      <c r="H53" s="76">
        <v>1.746031746031746</v>
      </c>
      <c r="I53" s="86">
        <v>2.0952380952380953</v>
      </c>
      <c r="J53" s="96">
        <f t="shared" si="2"/>
        <v>1.0969973215113715</v>
      </c>
      <c r="K53" s="77">
        <f t="shared" si="3"/>
        <v>166.97218337218337</v>
      </c>
      <c r="L53" s="34">
        <f t="shared" si="4"/>
        <v>63</v>
      </c>
      <c r="M53" s="175">
        <v>0</v>
      </c>
      <c r="N53" s="176">
        <v>1</v>
      </c>
      <c r="O53" s="176">
        <v>1</v>
      </c>
      <c r="P53" s="176">
        <v>1</v>
      </c>
      <c r="Q53" s="176">
        <v>6</v>
      </c>
      <c r="R53" s="176">
        <v>7</v>
      </c>
      <c r="S53" s="176">
        <v>10</v>
      </c>
      <c r="T53" s="176">
        <v>7</v>
      </c>
      <c r="U53" s="176">
        <v>11</v>
      </c>
      <c r="V53" s="176">
        <v>7</v>
      </c>
      <c r="W53" s="176">
        <v>7</v>
      </c>
      <c r="X53" s="176">
        <v>3</v>
      </c>
      <c r="Y53" s="176">
        <v>1</v>
      </c>
      <c r="Z53" s="176">
        <v>1</v>
      </c>
      <c r="AA53" s="176">
        <v>0</v>
      </c>
      <c r="AB53" s="176">
        <v>0</v>
      </c>
      <c r="AC53" s="177">
        <v>0</v>
      </c>
      <c r="AD53" s="325"/>
    </row>
    <row r="54" spans="2:30" customFormat="1">
      <c r="B54" s="190">
        <v>1983</v>
      </c>
      <c r="C54" s="84">
        <f>COUNTIF('Songs database'!O:O,B54)</f>
        <v>0</v>
      </c>
      <c r="D54" s="263">
        <f t="shared" si="1"/>
        <v>6106.3982162544844</v>
      </c>
      <c r="E54" s="94">
        <v>8.6458333333333339</v>
      </c>
      <c r="F54" s="76">
        <v>2.3125</v>
      </c>
      <c r="G54" s="76">
        <v>2.4583333333333335</v>
      </c>
      <c r="H54" s="76">
        <v>1.7916666666666667</v>
      </c>
      <c r="I54" s="86">
        <v>2.0833333333333335</v>
      </c>
      <c r="J54" s="96">
        <f t="shared" si="2"/>
        <v>1.0529269681328641</v>
      </c>
      <c r="K54" s="77">
        <f t="shared" si="3"/>
        <v>115.02297702297703</v>
      </c>
      <c r="L54" s="34">
        <f t="shared" si="4"/>
        <v>48</v>
      </c>
      <c r="M54" s="175">
        <v>0</v>
      </c>
      <c r="N54" s="176">
        <v>0</v>
      </c>
      <c r="O54" s="176">
        <v>0</v>
      </c>
      <c r="P54" s="176">
        <v>1</v>
      </c>
      <c r="Q54" s="176">
        <v>2</v>
      </c>
      <c r="R54" s="176">
        <v>8</v>
      </c>
      <c r="S54" s="176">
        <v>7</v>
      </c>
      <c r="T54" s="176">
        <v>12</v>
      </c>
      <c r="U54" s="176">
        <v>3</v>
      </c>
      <c r="V54" s="176">
        <v>6</v>
      </c>
      <c r="W54" s="176">
        <v>4</v>
      </c>
      <c r="X54" s="176">
        <v>3</v>
      </c>
      <c r="Y54" s="176">
        <v>1</v>
      </c>
      <c r="Z54" s="176">
        <v>1</v>
      </c>
      <c r="AA54" s="176">
        <v>0</v>
      </c>
      <c r="AB54" s="176">
        <v>0</v>
      </c>
      <c r="AC54" s="177">
        <v>0</v>
      </c>
      <c r="AD54" s="325"/>
    </row>
    <row r="55" spans="2:30" customFormat="1">
      <c r="B55" s="190">
        <v>1982</v>
      </c>
      <c r="C55" s="84">
        <f>COUNTIF('Songs database'!O:O,B55)</f>
        <v>0</v>
      </c>
      <c r="D55" s="263">
        <f t="shared" si="1"/>
        <v>7242.2107940411443</v>
      </c>
      <c r="E55" s="94">
        <v>8.7611940298507456</v>
      </c>
      <c r="F55" s="76">
        <v>2.5970149253731343</v>
      </c>
      <c r="G55" s="76">
        <v>2.283582089552239</v>
      </c>
      <c r="H55" s="76">
        <v>1.9253731343283582</v>
      </c>
      <c r="I55" s="86">
        <v>1.955223880597015</v>
      </c>
      <c r="J55" s="96">
        <f t="shared" si="2"/>
        <v>1.1540894749756638</v>
      </c>
      <c r="K55" s="77">
        <f t="shared" si="3"/>
        <v>195.45962925962925</v>
      </c>
      <c r="L55" s="34">
        <f t="shared" si="4"/>
        <v>67</v>
      </c>
      <c r="M55" s="175">
        <v>0</v>
      </c>
      <c r="N55" s="176">
        <v>2</v>
      </c>
      <c r="O55" s="176">
        <v>2</v>
      </c>
      <c r="P55" s="176">
        <v>3</v>
      </c>
      <c r="Q55" s="176">
        <v>4</v>
      </c>
      <c r="R55" s="176">
        <v>9</v>
      </c>
      <c r="S55" s="176">
        <v>16</v>
      </c>
      <c r="T55" s="176">
        <v>6</v>
      </c>
      <c r="U55" s="176">
        <v>5</v>
      </c>
      <c r="V55" s="176">
        <v>1</v>
      </c>
      <c r="W55" s="176">
        <v>5</v>
      </c>
      <c r="X55" s="176">
        <v>6</v>
      </c>
      <c r="Y55" s="176">
        <v>4</v>
      </c>
      <c r="Z55" s="176">
        <v>1</v>
      </c>
      <c r="AA55" s="176">
        <v>1</v>
      </c>
      <c r="AB55" s="176">
        <v>1</v>
      </c>
      <c r="AC55" s="177">
        <v>1</v>
      </c>
      <c r="AD55" s="325"/>
    </row>
    <row r="56" spans="2:30" customFormat="1">
      <c r="B56" s="190">
        <v>1981</v>
      </c>
      <c r="C56" s="84">
        <f>COUNTIF('Songs database'!O:O,B56)</f>
        <v>0</v>
      </c>
      <c r="D56" s="263">
        <f t="shared" si="1"/>
        <v>6229.2811836043993</v>
      </c>
      <c r="E56" s="94">
        <v>8.9629629629629637</v>
      </c>
      <c r="F56" s="76">
        <v>2.2962962962962963</v>
      </c>
      <c r="G56" s="76">
        <v>2.4444444444444446</v>
      </c>
      <c r="H56" s="76">
        <v>2.1111111111111112</v>
      </c>
      <c r="I56" s="86">
        <v>2.1111111111111112</v>
      </c>
      <c r="J56" s="96">
        <f t="shared" si="2"/>
        <v>1.0965549821505118</v>
      </c>
      <c r="K56" s="77">
        <f t="shared" si="3"/>
        <v>72.747186147186127</v>
      </c>
      <c r="L56" s="34">
        <f t="shared" si="4"/>
        <v>27</v>
      </c>
      <c r="M56" s="175">
        <v>0</v>
      </c>
      <c r="N56" s="176">
        <v>0</v>
      </c>
      <c r="O56" s="176">
        <v>0</v>
      </c>
      <c r="P56" s="176">
        <v>2</v>
      </c>
      <c r="Q56" s="176">
        <v>4</v>
      </c>
      <c r="R56" s="176">
        <v>5</v>
      </c>
      <c r="S56" s="176">
        <v>1</v>
      </c>
      <c r="T56" s="176">
        <v>2</v>
      </c>
      <c r="U56" s="176">
        <v>6</v>
      </c>
      <c r="V56" s="176">
        <v>3</v>
      </c>
      <c r="W56" s="176">
        <v>1</v>
      </c>
      <c r="X56" s="176">
        <v>2</v>
      </c>
      <c r="Y56" s="176">
        <v>0</v>
      </c>
      <c r="Z56" s="176">
        <v>0</v>
      </c>
      <c r="AA56" s="176">
        <v>0</v>
      </c>
      <c r="AB56" s="176">
        <v>0</v>
      </c>
      <c r="AC56" s="177">
        <v>1</v>
      </c>
      <c r="AD56" s="325"/>
    </row>
    <row r="57" spans="2:30" customFormat="1">
      <c r="B57" s="190">
        <v>1980</v>
      </c>
      <c r="C57" s="84">
        <f>COUNTIF('Songs database'!O:O,B57)</f>
        <v>0</v>
      </c>
      <c r="D57" s="263">
        <f t="shared" si="1"/>
        <v>4150.350253022908</v>
      </c>
      <c r="E57" s="94">
        <v>6.2</v>
      </c>
      <c r="F57" s="76">
        <v>1</v>
      </c>
      <c r="G57" s="76">
        <v>2.1</v>
      </c>
      <c r="H57" s="76">
        <v>1.4</v>
      </c>
      <c r="I57" s="86">
        <v>1.7</v>
      </c>
      <c r="J57" s="96">
        <f t="shared" si="2"/>
        <v>1.1113661672533506</v>
      </c>
      <c r="K57" s="77">
        <f t="shared" si="3"/>
        <v>19.144588744588741</v>
      </c>
      <c r="L57" s="34">
        <f t="shared" si="4"/>
        <v>10</v>
      </c>
      <c r="M57" s="175">
        <v>0</v>
      </c>
      <c r="N57" s="176">
        <v>0</v>
      </c>
      <c r="O57" s="176">
        <v>0</v>
      </c>
      <c r="P57" s="176">
        <v>0</v>
      </c>
      <c r="Q57" s="176">
        <v>1</v>
      </c>
      <c r="R57" s="176">
        <v>0</v>
      </c>
      <c r="S57" s="176">
        <v>1</v>
      </c>
      <c r="T57" s="176">
        <v>2</v>
      </c>
      <c r="U57" s="176">
        <v>0</v>
      </c>
      <c r="V57" s="176">
        <v>0</v>
      </c>
      <c r="W57" s="176">
        <v>0</v>
      </c>
      <c r="X57" s="176">
        <v>3</v>
      </c>
      <c r="Y57" s="176">
        <v>1</v>
      </c>
      <c r="Z57" s="176">
        <v>0</v>
      </c>
      <c r="AA57" s="176">
        <v>1</v>
      </c>
      <c r="AB57" s="176">
        <v>1</v>
      </c>
      <c r="AC57" s="177">
        <v>0</v>
      </c>
      <c r="AD57" s="325"/>
    </row>
    <row r="58" spans="2:30" customFormat="1">
      <c r="B58" s="192">
        <v>1979</v>
      </c>
      <c r="C58" s="83">
        <f>COUNTIF('Songs database'!O:O,B58)</f>
        <v>0</v>
      </c>
      <c r="D58" s="271">
        <f t="shared" si="1"/>
        <v>3276.5748422572501</v>
      </c>
      <c r="E58" s="93">
        <v>4.25</v>
      </c>
      <c r="F58" s="79">
        <v>0.8</v>
      </c>
      <c r="G58" s="79">
        <v>1.5</v>
      </c>
      <c r="H58" s="79">
        <v>1.05</v>
      </c>
      <c r="I58" s="85">
        <v>0.9</v>
      </c>
      <c r="J58" s="95">
        <f t="shared" si="2"/>
        <v>1.1482538931755841</v>
      </c>
      <c r="K58" s="80">
        <f t="shared" si="3"/>
        <v>28.017848817848819</v>
      </c>
      <c r="L58" s="55">
        <f t="shared" si="4"/>
        <v>20</v>
      </c>
      <c r="M58" s="173">
        <v>0</v>
      </c>
      <c r="N58" s="174">
        <v>0</v>
      </c>
      <c r="O58" s="174">
        <v>0</v>
      </c>
      <c r="P58" s="174">
        <v>0</v>
      </c>
      <c r="Q58" s="174">
        <v>0</v>
      </c>
      <c r="R58" s="174">
        <v>0</v>
      </c>
      <c r="S58" s="174">
        <v>0</v>
      </c>
      <c r="T58" s="174">
        <v>0</v>
      </c>
      <c r="U58" s="174">
        <v>2</v>
      </c>
      <c r="V58" s="174">
        <v>0</v>
      </c>
      <c r="W58" s="174">
        <v>3</v>
      </c>
      <c r="X58" s="174">
        <v>3</v>
      </c>
      <c r="Y58" s="174">
        <v>5</v>
      </c>
      <c r="Z58" s="174">
        <v>3</v>
      </c>
      <c r="AA58" s="174">
        <v>3</v>
      </c>
      <c r="AB58" s="174">
        <v>1</v>
      </c>
      <c r="AC58" s="272">
        <v>0</v>
      </c>
      <c r="AD58" s="325" t="s">
        <v>1499</v>
      </c>
    </row>
    <row r="59" spans="2:30" customFormat="1">
      <c r="B59" s="190">
        <v>1978</v>
      </c>
      <c r="C59" s="84">
        <f>COUNTIF('Songs database'!O:O,B59)</f>
        <v>0</v>
      </c>
      <c r="D59" s="263" t="e">
        <f t="shared" si="1"/>
        <v>#DIV/0!</v>
      </c>
      <c r="E59" s="94"/>
      <c r="F59" s="76"/>
      <c r="G59" s="76"/>
      <c r="H59" s="76"/>
      <c r="I59" s="86"/>
      <c r="J59" s="96" t="e">
        <f t="shared" si="2"/>
        <v>#DIV/0!</v>
      </c>
      <c r="K59" s="77">
        <f t="shared" si="3"/>
        <v>0</v>
      </c>
      <c r="L59" s="34">
        <f t="shared" si="4"/>
        <v>0</v>
      </c>
      <c r="M59" s="175">
        <v>0</v>
      </c>
      <c r="N59" s="176">
        <v>0</v>
      </c>
      <c r="O59" s="176">
        <v>0</v>
      </c>
      <c r="P59" s="176">
        <v>0</v>
      </c>
      <c r="Q59" s="176">
        <v>0</v>
      </c>
      <c r="R59" s="176">
        <v>0</v>
      </c>
      <c r="S59" s="176">
        <v>0</v>
      </c>
      <c r="T59" s="176">
        <v>0</v>
      </c>
      <c r="U59" s="176">
        <v>0</v>
      </c>
      <c r="V59" s="176">
        <v>0</v>
      </c>
      <c r="W59" s="176">
        <v>0</v>
      </c>
      <c r="X59" s="176">
        <v>0</v>
      </c>
      <c r="Y59" s="176">
        <v>0</v>
      </c>
      <c r="Z59" s="176">
        <v>0</v>
      </c>
      <c r="AA59" s="176">
        <v>0</v>
      </c>
      <c r="AB59" s="176">
        <v>0</v>
      </c>
      <c r="AC59" s="177">
        <v>0</v>
      </c>
      <c r="AD59" s="325"/>
    </row>
    <row r="60" spans="2:30" customFormat="1">
      <c r="B60" s="190">
        <v>1977</v>
      </c>
      <c r="C60" s="84">
        <f>COUNTIF('Songs database'!O:O,B60)</f>
        <v>0</v>
      </c>
      <c r="D60" s="263" t="e">
        <f t="shared" si="1"/>
        <v>#DIV/0!</v>
      </c>
      <c r="E60" s="94"/>
      <c r="F60" s="76"/>
      <c r="G60" s="76"/>
      <c r="H60" s="76"/>
      <c r="I60" s="86"/>
      <c r="J60" s="96" t="e">
        <f t="shared" si="2"/>
        <v>#DIV/0!</v>
      </c>
      <c r="K60" s="77">
        <f t="shared" si="3"/>
        <v>0</v>
      </c>
      <c r="L60" s="34">
        <f t="shared" si="4"/>
        <v>0</v>
      </c>
      <c r="M60" s="175">
        <v>0</v>
      </c>
      <c r="N60" s="176">
        <v>0</v>
      </c>
      <c r="O60" s="176">
        <v>0</v>
      </c>
      <c r="P60" s="176">
        <v>0</v>
      </c>
      <c r="Q60" s="176">
        <v>0</v>
      </c>
      <c r="R60" s="176">
        <v>0</v>
      </c>
      <c r="S60" s="176">
        <v>0</v>
      </c>
      <c r="T60" s="176">
        <v>0</v>
      </c>
      <c r="U60" s="176">
        <v>0</v>
      </c>
      <c r="V60" s="176">
        <v>0</v>
      </c>
      <c r="W60" s="176">
        <v>0</v>
      </c>
      <c r="X60" s="176">
        <v>0</v>
      </c>
      <c r="Y60" s="176">
        <v>0</v>
      </c>
      <c r="Z60" s="176">
        <v>0</v>
      </c>
      <c r="AA60" s="176">
        <v>0</v>
      </c>
      <c r="AB60" s="176">
        <v>0</v>
      </c>
      <c r="AC60" s="177">
        <v>0</v>
      </c>
      <c r="AD60" s="325"/>
    </row>
    <row r="61" spans="2:30" customFormat="1">
      <c r="B61" s="190">
        <v>1976</v>
      </c>
      <c r="C61" s="84">
        <f>COUNTIF('Songs database'!O:O,B61)</f>
        <v>0</v>
      </c>
      <c r="D61" s="263" t="e">
        <f t="shared" si="1"/>
        <v>#DIV/0!</v>
      </c>
      <c r="E61" s="94"/>
      <c r="F61" s="76"/>
      <c r="G61" s="76"/>
      <c r="H61" s="76"/>
      <c r="I61" s="86"/>
      <c r="J61" s="96" t="e">
        <f t="shared" si="2"/>
        <v>#DIV/0!</v>
      </c>
      <c r="K61" s="77">
        <f t="shared" si="3"/>
        <v>0</v>
      </c>
      <c r="L61" s="34">
        <f t="shared" si="4"/>
        <v>0</v>
      </c>
      <c r="M61" s="175">
        <v>0</v>
      </c>
      <c r="N61" s="176">
        <v>0</v>
      </c>
      <c r="O61" s="176">
        <v>0</v>
      </c>
      <c r="P61" s="176">
        <v>0</v>
      </c>
      <c r="Q61" s="176">
        <v>0</v>
      </c>
      <c r="R61" s="176">
        <v>0</v>
      </c>
      <c r="S61" s="176">
        <v>0</v>
      </c>
      <c r="T61" s="176">
        <v>0</v>
      </c>
      <c r="U61" s="176">
        <v>0</v>
      </c>
      <c r="V61" s="176">
        <v>0</v>
      </c>
      <c r="W61" s="176">
        <v>0</v>
      </c>
      <c r="X61" s="176">
        <v>0</v>
      </c>
      <c r="Y61" s="176">
        <v>0</v>
      </c>
      <c r="Z61" s="176">
        <v>0</v>
      </c>
      <c r="AA61" s="176">
        <v>0</v>
      </c>
      <c r="AB61" s="176">
        <v>0</v>
      </c>
      <c r="AC61" s="177">
        <v>0</v>
      </c>
      <c r="AD61" s="325"/>
    </row>
    <row r="62" spans="2:30" customFormat="1">
      <c r="B62" s="190">
        <v>1975</v>
      </c>
      <c r="C62" s="84">
        <f>COUNTIF('Songs database'!O:O,B62)</f>
        <v>0</v>
      </c>
      <c r="D62" s="263" t="e">
        <f t="shared" si="1"/>
        <v>#DIV/0!</v>
      </c>
      <c r="E62" s="94"/>
      <c r="F62" s="76"/>
      <c r="G62" s="76"/>
      <c r="H62" s="76"/>
      <c r="I62" s="86"/>
      <c r="J62" s="96" t="e">
        <f t="shared" si="2"/>
        <v>#DIV/0!</v>
      </c>
      <c r="K62" s="77">
        <f t="shared" si="3"/>
        <v>0</v>
      </c>
      <c r="L62" s="34">
        <f t="shared" si="4"/>
        <v>0</v>
      </c>
      <c r="M62" s="175">
        <v>0</v>
      </c>
      <c r="N62" s="176">
        <v>0</v>
      </c>
      <c r="O62" s="176">
        <v>0</v>
      </c>
      <c r="P62" s="176">
        <v>0</v>
      </c>
      <c r="Q62" s="176">
        <v>0</v>
      </c>
      <c r="R62" s="176">
        <v>0</v>
      </c>
      <c r="S62" s="176">
        <v>0</v>
      </c>
      <c r="T62" s="176">
        <v>0</v>
      </c>
      <c r="U62" s="176">
        <v>0</v>
      </c>
      <c r="V62" s="176">
        <v>0</v>
      </c>
      <c r="W62" s="176">
        <v>0</v>
      </c>
      <c r="X62" s="176">
        <v>0</v>
      </c>
      <c r="Y62" s="176">
        <v>0</v>
      </c>
      <c r="Z62" s="176">
        <v>0</v>
      </c>
      <c r="AA62" s="176">
        <v>0</v>
      </c>
      <c r="AB62" s="176">
        <v>0</v>
      </c>
      <c r="AC62" s="177">
        <v>0</v>
      </c>
      <c r="AD62" s="325"/>
    </row>
    <row r="63" spans="2:30" customFormat="1">
      <c r="B63" s="190">
        <v>1974</v>
      </c>
      <c r="C63" s="84">
        <f>COUNTIF('Songs database'!O:O,B63)</f>
        <v>0</v>
      </c>
      <c r="D63" s="263" t="e">
        <f t="shared" si="1"/>
        <v>#DIV/0!</v>
      </c>
      <c r="E63" s="94"/>
      <c r="F63" s="76"/>
      <c r="G63" s="76"/>
      <c r="H63" s="76"/>
      <c r="I63" s="86"/>
      <c r="J63" s="96" t="e">
        <f t="shared" si="2"/>
        <v>#DIV/0!</v>
      </c>
      <c r="K63" s="77">
        <f t="shared" si="3"/>
        <v>0</v>
      </c>
      <c r="L63" s="34">
        <f t="shared" si="4"/>
        <v>0</v>
      </c>
      <c r="M63" s="175">
        <v>0</v>
      </c>
      <c r="N63" s="176">
        <v>0</v>
      </c>
      <c r="O63" s="176">
        <v>0</v>
      </c>
      <c r="P63" s="176">
        <v>0</v>
      </c>
      <c r="Q63" s="176">
        <v>0</v>
      </c>
      <c r="R63" s="176">
        <v>0</v>
      </c>
      <c r="S63" s="176">
        <v>0</v>
      </c>
      <c r="T63" s="176">
        <v>0</v>
      </c>
      <c r="U63" s="176">
        <v>0</v>
      </c>
      <c r="V63" s="176">
        <v>0</v>
      </c>
      <c r="W63" s="176">
        <v>0</v>
      </c>
      <c r="X63" s="176">
        <v>0</v>
      </c>
      <c r="Y63" s="176">
        <v>0</v>
      </c>
      <c r="Z63" s="176">
        <v>0</v>
      </c>
      <c r="AA63" s="176">
        <v>0</v>
      </c>
      <c r="AB63" s="176">
        <v>0</v>
      </c>
      <c r="AC63" s="177">
        <v>0</v>
      </c>
      <c r="AD63" s="325"/>
    </row>
    <row r="64" spans="2:30" customFormat="1">
      <c r="B64" s="190">
        <v>1973</v>
      </c>
      <c r="C64" s="84">
        <f>COUNTIF('Songs database'!O:O,B64)</f>
        <v>0</v>
      </c>
      <c r="D64" s="263" t="e">
        <f t="shared" ref="D64:D74" si="9">(E64*4 + SQRT(K64) ) * J64 * 128</f>
        <v>#DIV/0!</v>
      </c>
      <c r="E64" s="94"/>
      <c r="F64" s="76"/>
      <c r="G64" s="76"/>
      <c r="H64" s="76"/>
      <c r="I64" s="86"/>
      <c r="J64" s="96" t="e">
        <f t="shared" ref="J64:J74" si="10">(SQRT(K64/L64/E64))*2</f>
        <v>#DIV/0!</v>
      </c>
      <c r="K64" s="77">
        <f t="shared" ref="K64:K74" si="11">M64*16 + N64*12 + O64*16/2 + P64*16/3+  Q64*16/4 + R64*16/5 + S64*16/6 + T64*16/7 + U64*16/8 + V64* 16/9 + W64*16/10 + X64*16/11 + Y64*16/12 + Z64*16/13 + AA64*16/14 + AB64*16/15 + AC64*16/16</f>
        <v>0</v>
      </c>
      <c r="L64" s="34">
        <f t="shared" ref="L64:L74" si="12">SUM(M64:AC64)</f>
        <v>0</v>
      </c>
      <c r="M64" s="175">
        <v>0</v>
      </c>
      <c r="N64" s="176">
        <v>0</v>
      </c>
      <c r="O64" s="176">
        <v>0</v>
      </c>
      <c r="P64" s="176">
        <v>0</v>
      </c>
      <c r="Q64" s="176">
        <v>0</v>
      </c>
      <c r="R64" s="176">
        <v>0</v>
      </c>
      <c r="S64" s="176">
        <v>0</v>
      </c>
      <c r="T64" s="176">
        <v>0</v>
      </c>
      <c r="U64" s="176">
        <v>0</v>
      </c>
      <c r="V64" s="176">
        <v>0</v>
      </c>
      <c r="W64" s="176">
        <v>0</v>
      </c>
      <c r="X64" s="176">
        <v>0</v>
      </c>
      <c r="Y64" s="176">
        <v>0</v>
      </c>
      <c r="Z64" s="176">
        <v>0</v>
      </c>
      <c r="AA64" s="176">
        <v>0</v>
      </c>
      <c r="AB64" s="176">
        <v>0</v>
      </c>
      <c r="AC64" s="177">
        <v>0</v>
      </c>
      <c r="AD64" s="325"/>
    </row>
    <row r="65" spans="2:30" customFormat="1">
      <c r="B65" s="190">
        <v>1972</v>
      </c>
      <c r="C65" s="84">
        <f>COUNTIF('Songs database'!O:O,B65)</f>
        <v>0</v>
      </c>
      <c r="D65" s="263" t="e">
        <f t="shared" si="9"/>
        <v>#DIV/0!</v>
      </c>
      <c r="E65" s="94"/>
      <c r="F65" s="76"/>
      <c r="G65" s="76"/>
      <c r="H65" s="76"/>
      <c r="I65" s="86"/>
      <c r="J65" s="96" t="e">
        <f t="shared" si="10"/>
        <v>#DIV/0!</v>
      </c>
      <c r="K65" s="77">
        <f t="shared" si="11"/>
        <v>0</v>
      </c>
      <c r="L65" s="34">
        <f t="shared" si="12"/>
        <v>0</v>
      </c>
      <c r="M65" s="175">
        <v>0</v>
      </c>
      <c r="N65" s="176">
        <v>0</v>
      </c>
      <c r="O65" s="176">
        <v>0</v>
      </c>
      <c r="P65" s="176">
        <v>0</v>
      </c>
      <c r="Q65" s="176">
        <v>0</v>
      </c>
      <c r="R65" s="176">
        <v>0</v>
      </c>
      <c r="S65" s="176">
        <v>0</v>
      </c>
      <c r="T65" s="176">
        <v>0</v>
      </c>
      <c r="U65" s="176">
        <v>0</v>
      </c>
      <c r="V65" s="176">
        <v>0</v>
      </c>
      <c r="W65" s="176">
        <v>0</v>
      </c>
      <c r="X65" s="176">
        <v>0</v>
      </c>
      <c r="Y65" s="176">
        <v>0</v>
      </c>
      <c r="Z65" s="176">
        <v>0</v>
      </c>
      <c r="AA65" s="176">
        <v>0</v>
      </c>
      <c r="AB65" s="176">
        <v>0</v>
      </c>
      <c r="AC65" s="177">
        <v>0</v>
      </c>
      <c r="AD65" s="325"/>
    </row>
    <row r="66" spans="2:30" customFormat="1">
      <c r="B66" s="190">
        <v>1971</v>
      </c>
      <c r="C66" s="84">
        <f>COUNTIF('Songs database'!O:O,B66)</f>
        <v>0</v>
      </c>
      <c r="D66" s="263" t="e">
        <f t="shared" si="9"/>
        <v>#DIV/0!</v>
      </c>
      <c r="E66" s="94"/>
      <c r="F66" s="76"/>
      <c r="G66" s="76"/>
      <c r="H66" s="76"/>
      <c r="I66" s="86"/>
      <c r="J66" s="96" t="e">
        <f t="shared" si="10"/>
        <v>#DIV/0!</v>
      </c>
      <c r="K66" s="77">
        <f t="shared" si="11"/>
        <v>0</v>
      </c>
      <c r="L66" s="34">
        <f t="shared" si="12"/>
        <v>0</v>
      </c>
      <c r="M66" s="175">
        <v>0</v>
      </c>
      <c r="N66" s="176">
        <v>0</v>
      </c>
      <c r="O66" s="176">
        <v>0</v>
      </c>
      <c r="P66" s="176">
        <v>0</v>
      </c>
      <c r="Q66" s="176">
        <v>0</v>
      </c>
      <c r="R66" s="176">
        <v>0</v>
      </c>
      <c r="S66" s="176">
        <v>0</v>
      </c>
      <c r="T66" s="176">
        <v>0</v>
      </c>
      <c r="U66" s="176">
        <v>0</v>
      </c>
      <c r="V66" s="176">
        <v>0</v>
      </c>
      <c r="W66" s="176">
        <v>0</v>
      </c>
      <c r="X66" s="176">
        <v>0</v>
      </c>
      <c r="Y66" s="176">
        <v>0</v>
      </c>
      <c r="Z66" s="176">
        <v>0</v>
      </c>
      <c r="AA66" s="176">
        <v>0</v>
      </c>
      <c r="AB66" s="176">
        <v>0</v>
      </c>
      <c r="AC66" s="177">
        <v>0</v>
      </c>
      <c r="AD66" s="325"/>
    </row>
    <row r="67" spans="2:30" customFormat="1">
      <c r="B67" s="190">
        <v>1970</v>
      </c>
      <c r="C67" s="84">
        <f>COUNTIF('Songs database'!O:O,B67)</f>
        <v>0</v>
      </c>
      <c r="D67" s="263" t="e">
        <f t="shared" si="9"/>
        <v>#DIV/0!</v>
      </c>
      <c r="E67" s="94"/>
      <c r="F67" s="76"/>
      <c r="G67" s="76"/>
      <c r="H67" s="76"/>
      <c r="I67" s="86"/>
      <c r="J67" s="96" t="e">
        <f t="shared" si="10"/>
        <v>#DIV/0!</v>
      </c>
      <c r="K67" s="77">
        <f t="shared" si="11"/>
        <v>0</v>
      </c>
      <c r="L67" s="34">
        <f t="shared" si="12"/>
        <v>0</v>
      </c>
      <c r="M67" s="175">
        <v>0</v>
      </c>
      <c r="N67" s="176">
        <v>0</v>
      </c>
      <c r="O67" s="176">
        <v>0</v>
      </c>
      <c r="P67" s="176">
        <v>0</v>
      </c>
      <c r="Q67" s="176">
        <v>0</v>
      </c>
      <c r="R67" s="176">
        <v>0</v>
      </c>
      <c r="S67" s="176">
        <v>0</v>
      </c>
      <c r="T67" s="176">
        <v>0</v>
      </c>
      <c r="U67" s="176">
        <v>0</v>
      </c>
      <c r="V67" s="176">
        <v>0</v>
      </c>
      <c r="W67" s="176">
        <v>0</v>
      </c>
      <c r="X67" s="176">
        <v>0</v>
      </c>
      <c r="Y67" s="176">
        <v>0</v>
      </c>
      <c r="Z67" s="176">
        <v>0</v>
      </c>
      <c r="AA67" s="176">
        <v>0</v>
      </c>
      <c r="AB67" s="176">
        <v>0</v>
      </c>
      <c r="AC67" s="177">
        <v>0</v>
      </c>
      <c r="AD67" s="325"/>
    </row>
    <row r="68" spans="2:30" customFormat="1">
      <c r="B68" s="192">
        <v>1969</v>
      </c>
      <c r="C68" s="83">
        <f>COUNTIF('Songs database'!O:O,B68)</f>
        <v>0</v>
      </c>
      <c r="D68" s="271" t="e">
        <f t="shared" si="9"/>
        <v>#DIV/0!</v>
      </c>
      <c r="E68" s="93"/>
      <c r="F68" s="79"/>
      <c r="G68" s="79"/>
      <c r="H68" s="79"/>
      <c r="I68" s="85"/>
      <c r="J68" s="95" t="e">
        <f t="shared" si="10"/>
        <v>#DIV/0!</v>
      </c>
      <c r="K68" s="80">
        <f t="shared" si="11"/>
        <v>0</v>
      </c>
      <c r="L68" s="55">
        <f t="shared" si="12"/>
        <v>0</v>
      </c>
      <c r="M68" s="173">
        <v>0</v>
      </c>
      <c r="N68" s="174">
        <v>0</v>
      </c>
      <c r="O68" s="174">
        <v>0</v>
      </c>
      <c r="P68" s="174">
        <v>0</v>
      </c>
      <c r="Q68" s="174">
        <v>0</v>
      </c>
      <c r="R68" s="174">
        <v>0</v>
      </c>
      <c r="S68" s="174">
        <v>0</v>
      </c>
      <c r="T68" s="174">
        <v>0</v>
      </c>
      <c r="U68" s="174">
        <v>0</v>
      </c>
      <c r="V68" s="174">
        <v>0</v>
      </c>
      <c r="W68" s="174">
        <v>0</v>
      </c>
      <c r="X68" s="174">
        <v>0</v>
      </c>
      <c r="Y68" s="174">
        <v>0</v>
      </c>
      <c r="Z68" s="174">
        <v>0</v>
      </c>
      <c r="AA68" s="174">
        <v>0</v>
      </c>
      <c r="AB68" s="174">
        <v>0</v>
      </c>
      <c r="AC68" s="272">
        <v>0</v>
      </c>
      <c r="AD68" s="325" t="s">
        <v>1499</v>
      </c>
    </row>
    <row r="69" spans="2:30" customFormat="1">
      <c r="B69" s="190">
        <v>1968</v>
      </c>
      <c r="C69" s="84">
        <f>COUNTIF('Songs database'!O:O,B69)</f>
        <v>0</v>
      </c>
      <c r="D69" s="263" t="e">
        <f t="shared" si="9"/>
        <v>#DIV/0!</v>
      </c>
      <c r="E69" s="94"/>
      <c r="F69" s="76"/>
      <c r="G69" s="76"/>
      <c r="H69" s="76"/>
      <c r="I69" s="86"/>
      <c r="J69" s="96" t="e">
        <f t="shared" si="10"/>
        <v>#DIV/0!</v>
      </c>
      <c r="K69" s="77">
        <f t="shared" si="11"/>
        <v>0</v>
      </c>
      <c r="L69" s="34">
        <f t="shared" si="12"/>
        <v>0</v>
      </c>
      <c r="M69" s="175">
        <v>0</v>
      </c>
      <c r="N69" s="176">
        <v>0</v>
      </c>
      <c r="O69" s="176">
        <v>0</v>
      </c>
      <c r="P69" s="176">
        <v>0</v>
      </c>
      <c r="Q69" s="176">
        <v>0</v>
      </c>
      <c r="R69" s="176">
        <v>0</v>
      </c>
      <c r="S69" s="176">
        <v>0</v>
      </c>
      <c r="T69" s="176">
        <v>0</v>
      </c>
      <c r="U69" s="176">
        <v>0</v>
      </c>
      <c r="V69" s="176">
        <v>0</v>
      </c>
      <c r="W69" s="176">
        <v>0</v>
      </c>
      <c r="X69" s="176">
        <v>0</v>
      </c>
      <c r="Y69" s="176">
        <v>0</v>
      </c>
      <c r="Z69" s="176">
        <v>0</v>
      </c>
      <c r="AA69" s="176">
        <v>0</v>
      </c>
      <c r="AB69" s="176">
        <v>0</v>
      </c>
      <c r="AC69" s="177">
        <v>0</v>
      </c>
      <c r="AD69" s="325"/>
    </row>
    <row r="70" spans="2:30" customFormat="1">
      <c r="B70" s="190">
        <v>1967</v>
      </c>
      <c r="C70" s="84">
        <f>COUNTIF('Songs database'!O:O,B70)</f>
        <v>0</v>
      </c>
      <c r="D70" s="263" t="e">
        <f t="shared" si="9"/>
        <v>#DIV/0!</v>
      </c>
      <c r="E70" s="94"/>
      <c r="F70" s="76"/>
      <c r="G70" s="76"/>
      <c r="H70" s="76"/>
      <c r="I70" s="86"/>
      <c r="J70" s="96" t="e">
        <f t="shared" si="10"/>
        <v>#DIV/0!</v>
      </c>
      <c r="K70" s="77">
        <f t="shared" si="11"/>
        <v>0</v>
      </c>
      <c r="L70" s="34">
        <f t="shared" si="12"/>
        <v>0</v>
      </c>
      <c r="M70" s="175">
        <v>0</v>
      </c>
      <c r="N70" s="176">
        <v>0</v>
      </c>
      <c r="O70" s="176">
        <v>0</v>
      </c>
      <c r="P70" s="176">
        <v>0</v>
      </c>
      <c r="Q70" s="176">
        <v>0</v>
      </c>
      <c r="R70" s="176">
        <v>0</v>
      </c>
      <c r="S70" s="176">
        <v>0</v>
      </c>
      <c r="T70" s="176">
        <v>0</v>
      </c>
      <c r="U70" s="176">
        <v>0</v>
      </c>
      <c r="V70" s="176">
        <v>0</v>
      </c>
      <c r="W70" s="176">
        <v>0</v>
      </c>
      <c r="X70" s="176">
        <v>0</v>
      </c>
      <c r="Y70" s="176">
        <v>0</v>
      </c>
      <c r="Z70" s="176">
        <v>0</v>
      </c>
      <c r="AA70" s="176">
        <v>0</v>
      </c>
      <c r="AB70" s="176">
        <v>0</v>
      </c>
      <c r="AC70" s="177">
        <v>0</v>
      </c>
      <c r="AD70" s="325"/>
    </row>
    <row r="71" spans="2:30" customFormat="1">
      <c r="B71" s="190">
        <v>1966</v>
      </c>
      <c r="C71" s="84">
        <f>COUNTIF('Songs database'!O:O,B71)</f>
        <v>0</v>
      </c>
      <c r="D71" s="263" t="e">
        <f t="shared" si="9"/>
        <v>#DIV/0!</v>
      </c>
      <c r="E71" s="94"/>
      <c r="F71" s="76"/>
      <c r="G71" s="76"/>
      <c r="H71" s="76"/>
      <c r="I71" s="86"/>
      <c r="J71" s="96" t="e">
        <f t="shared" si="10"/>
        <v>#DIV/0!</v>
      </c>
      <c r="K71" s="77">
        <f t="shared" si="11"/>
        <v>0</v>
      </c>
      <c r="L71" s="34">
        <f t="shared" si="12"/>
        <v>0</v>
      </c>
      <c r="M71" s="175">
        <v>0</v>
      </c>
      <c r="N71" s="176">
        <v>0</v>
      </c>
      <c r="O71" s="176">
        <v>0</v>
      </c>
      <c r="P71" s="176">
        <v>0</v>
      </c>
      <c r="Q71" s="176">
        <v>0</v>
      </c>
      <c r="R71" s="176">
        <v>0</v>
      </c>
      <c r="S71" s="176">
        <v>0</v>
      </c>
      <c r="T71" s="176">
        <v>0</v>
      </c>
      <c r="U71" s="176">
        <v>0</v>
      </c>
      <c r="V71" s="176">
        <v>0</v>
      </c>
      <c r="W71" s="176">
        <v>0</v>
      </c>
      <c r="X71" s="176">
        <v>0</v>
      </c>
      <c r="Y71" s="176">
        <v>0</v>
      </c>
      <c r="Z71" s="176">
        <v>0</v>
      </c>
      <c r="AA71" s="176">
        <v>0</v>
      </c>
      <c r="AB71" s="176">
        <v>0</v>
      </c>
      <c r="AC71" s="177">
        <v>0</v>
      </c>
      <c r="AD71" s="325"/>
    </row>
    <row r="72" spans="2:30" customFormat="1">
      <c r="B72" s="190">
        <v>1965</v>
      </c>
      <c r="C72" s="84">
        <f>COUNTIF('Songs database'!O:O,B72)</f>
        <v>0</v>
      </c>
      <c r="D72" s="263" t="e">
        <f t="shared" si="9"/>
        <v>#DIV/0!</v>
      </c>
      <c r="E72" s="94"/>
      <c r="F72" s="76"/>
      <c r="G72" s="76"/>
      <c r="H72" s="76"/>
      <c r="I72" s="86"/>
      <c r="J72" s="96" t="e">
        <f t="shared" si="10"/>
        <v>#DIV/0!</v>
      </c>
      <c r="K72" s="77">
        <f t="shared" si="11"/>
        <v>0</v>
      </c>
      <c r="L72" s="34">
        <f t="shared" si="12"/>
        <v>0</v>
      </c>
      <c r="M72" s="175">
        <v>0</v>
      </c>
      <c r="N72" s="176">
        <v>0</v>
      </c>
      <c r="O72" s="176">
        <v>0</v>
      </c>
      <c r="P72" s="176">
        <v>0</v>
      </c>
      <c r="Q72" s="176">
        <v>0</v>
      </c>
      <c r="R72" s="176">
        <v>0</v>
      </c>
      <c r="S72" s="176">
        <v>0</v>
      </c>
      <c r="T72" s="176">
        <v>0</v>
      </c>
      <c r="U72" s="176">
        <v>0</v>
      </c>
      <c r="V72" s="176">
        <v>0</v>
      </c>
      <c r="W72" s="176">
        <v>0</v>
      </c>
      <c r="X72" s="176">
        <v>0</v>
      </c>
      <c r="Y72" s="176">
        <v>0</v>
      </c>
      <c r="Z72" s="176">
        <v>0</v>
      </c>
      <c r="AA72" s="176">
        <v>0</v>
      </c>
      <c r="AB72" s="176">
        <v>0</v>
      </c>
      <c r="AC72" s="177">
        <v>0</v>
      </c>
      <c r="AD72" s="325"/>
    </row>
    <row r="73" spans="2:30" customFormat="1">
      <c r="B73" s="190">
        <v>1964</v>
      </c>
      <c r="C73" s="84">
        <f>COUNTIF('Songs database'!O:O,B73)</f>
        <v>0</v>
      </c>
      <c r="D73" s="263" t="e">
        <f t="shared" si="9"/>
        <v>#DIV/0!</v>
      </c>
      <c r="E73" s="94"/>
      <c r="F73" s="76"/>
      <c r="G73" s="76"/>
      <c r="H73" s="76"/>
      <c r="I73" s="86"/>
      <c r="J73" s="96" t="e">
        <f t="shared" si="10"/>
        <v>#DIV/0!</v>
      </c>
      <c r="K73" s="77">
        <f t="shared" si="11"/>
        <v>0</v>
      </c>
      <c r="L73" s="34">
        <f t="shared" si="12"/>
        <v>0</v>
      </c>
      <c r="M73" s="175">
        <v>0</v>
      </c>
      <c r="N73" s="176">
        <v>0</v>
      </c>
      <c r="O73" s="176">
        <v>0</v>
      </c>
      <c r="P73" s="176">
        <v>0</v>
      </c>
      <c r="Q73" s="176">
        <v>0</v>
      </c>
      <c r="R73" s="176">
        <v>0</v>
      </c>
      <c r="S73" s="176">
        <v>0</v>
      </c>
      <c r="T73" s="176">
        <v>0</v>
      </c>
      <c r="U73" s="176">
        <v>0</v>
      </c>
      <c r="V73" s="176">
        <v>0</v>
      </c>
      <c r="W73" s="176">
        <v>0</v>
      </c>
      <c r="X73" s="176">
        <v>0</v>
      </c>
      <c r="Y73" s="176">
        <v>0</v>
      </c>
      <c r="Z73" s="176">
        <v>0</v>
      </c>
      <c r="AA73" s="176">
        <v>0</v>
      </c>
      <c r="AB73" s="176">
        <v>0</v>
      </c>
      <c r="AC73" s="177">
        <v>0</v>
      </c>
      <c r="AD73" s="325"/>
    </row>
    <row r="74" spans="2:30" customFormat="1">
      <c r="B74" s="190">
        <v>1963</v>
      </c>
      <c r="C74" s="84">
        <f>COUNTIF('Songs database'!O:O,B74)</f>
        <v>0</v>
      </c>
      <c r="D74" s="263" t="e">
        <f t="shared" si="9"/>
        <v>#DIV/0!</v>
      </c>
      <c r="E74" s="94"/>
      <c r="F74" s="76"/>
      <c r="G74" s="76"/>
      <c r="H74" s="76"/>
      <c r="I74" s="86"/>
      <c r="J74" s="96" t="e">
        <f t="shared" si="10"/>
        <v>#DIV/0!</v>
      </c>
      <c r="K74" s="77">
        <f t="shared" si="11"/>
        <v>0</v>
      </c>
      <c r="L74" s="34">
        <f t="shared" si="12"/>
        <v>0</v>
      </c>
      <c r="M74" s="175">
        <v>0</v>
      </c>
      <c r="N74" s="176">
        <v>0</v>
      </c>
      <c r="O74" s="176">
        <v>0</v>
      </c>
      <c r="P74" s="176">
        <v>0</v>
      </c>
      <c r="Q74" s="176">
        <v>0</v>
      </c>
      <c r="R74" s="176">
        <v>0</v>
      </c>
      <c r="S74" s="176">
        <v>0</v>
      </c>
      <c r="T74" s="176">
        <v>0</v>
      </c>
      <c r="U74" s="176">
        <v>0</v>
      </c>
      <c r="V74" s="176">
        <v>0</v>
      </c>
      <c r="W74" s="176">
        <v>0</v>
      </c>
      <c r="X74" s="176">
        <v>0</v>
      </c>
      <c r="Y74" s="176">
        <v>0</v>
      </c>
      <c r="Z74" s="176">
        <v>0</v>
      </c>
      <c r="AA74" s="176">
        <v>0</v>
      </c>
      <c r="AB74" s="176">
        <v>0</v>
      </c>
      <c r="AC74" s="177">
        <v>0</v>
      </c>
      <c r="AD74" s="325"/>
    </row>
    <row r="75" spans="2:30" customFormat="1">
      <c r="B75" s="190">
        <v>1962</v>
      </c>
      <c r="C75" s="84">
        <f>COUNTIF('Songs database'!O:O,B75)</f>
        <v>0</v>
      </c>
      <c r="D75" s="263" t="e">
        <f t="shared" si="1"/>
        <v>#DIV/0!</v>
      </c>
      <c r="E75" s="94"/>
      <c r="F75" s="76"/>
      <c r="G75" s="76"/>
      <c r="H75" s="76"/>
      <c r="I75" s="86"/>
      <c r="J75" s="96" t="e">
        <f t="shared" si="2"/>
        <v>#DIV/0!</v>
      </c>
      <c r="K75" s="77">
        <f t="shared" si="3"/>
        <v>0</v>
      </c>
      <c r="L75" s="34">
        <f t="shared" si="4"/>
        <v>0</v>
      </c>
      <c r="M75" s="175">
        <v>0</v>
      </c>
      <c r="N75" s="176">
        <v>0</v>
      </c>
      <c r="O75" s="176">
        <v>0</v>
      </c>
      <c r="P75" s="176">
        <v>0</v>
      </c>
      <c r="Q75" s="176">
        <v>0</v>
      </c>
      <c r="R75" s="176">
        <v>0</v>
      </c>
      <c r="S75" s="176">
        <v>0</v>
      </c>
      <c r="T75" s="176">
        <v>0</v>
      </c>
      <c r="U75" s="176">
        <v>0</v>
      </c>
      <c r="V75" s="176">
        <v>0</v>
      </c>
      <c r="W75" s="176">
        <v>0</v>
      </c>
      <c r="X75" s="176">
        <v>0</v>
      </c>
      <c r="Y75" s="176">
        <v>0</v>
      </c>
      <c r="Z75" s="176">
        <v>0</v>
      </c>
      <c r="AA75" s="176">
        <v>0</v>
      </c>
      <c r="AB75" s="176">
        <v>0</v>
      </c>
      <c r="AC75" s="177">
        <v>0</v>
      </c>
      <c r="AD75" s="325"/>
    </row>
    <row r="76" spans="2:30" customFormat="1">
      <c r="B76" s="190">
        <v>1961</v>
      </c>
      <c r="C76" s="84">
        <f>COUNTIF('Songs database'!O:O,B76)</f>
        <v>0</v>
      </c>
      <c r="D76" s="263" t="e">
        <f t="shared" si="1"/>
        <v>#DIV/0!</v>
      </c>
      <c r="E76" s="94"/>
      <c r="F76" s="76"/>
      <c r="G76" s="76"/>
      <c r="H76" s="76"/>
      <c r="I76" s="86"/>
      <c r="J76" s="96" t="e">
        <f t="shared" si="2"/>
        <v>#DIV/0!</v>
      </c>
      <c r="K76" s="77">
        <f t="shared" si="3"/>
        <v>0</v>
      </c>
      <c r="L76" s="34">
        <f t="shared" si="4"/>
        <v>0</v>
      </c>
      <c r="M76" s="175">
        <v>0</v>
      </c>
      <c r="N76" s="176">
        <v>0</v>
      </c>
      <c r="O76" s="176">
        <v>0</v>
      </c>
      <c r="P76" s="176">
        <v>0</v>
      </c>
      <c r="Q76" s="176">
        <v>0</v>
      </c>
      <c r="R76" s="176">
        <v>0</v>
      </c>
      <c r="S76" s="176">
        <v>0</v>
      </c>
      <c r="T76" s="176">
        <v>0</v>
      </c>
      <c r="U76" s="176">
        <v>0</v>
      </c>
      <c r="V76" s="176">
        <v>0</v>
      </c>
      <c r="W76" s="176">
        <v>0</v>
      </c>
      <c r="X76" s="176">
        <v>0</v>
      </c>
      <c r="Y76" s="176">
        <v>0</v>
      </c>
      <c r="Z76" s="176">
        <v>0</v>
      </c>
      <c r="AA76" s="176">
        <v>0</v>
      </c>
      <c r="AB76" s="176">
        <v>0</v>
      </c>
      <c r="AC76" s="177">
        <v>0</v>
      </c>
      <c r="AD76" s="325"/>
    </row>
    <row r="77" spans="2:30" customFormat="1">
      <c r="B77" s="190">
        <v>1960</v>
      </c>
      <c r="C77" s="84">
        <f>COUNTIF('Songs database'!O:O,B77)</f>
        <v>0</v>
      </c>
      <c r="D77" s="263" t="e">
        <f t="shared" si="1"/>
        <v>#DIV/0!</v>
      </c>
      <c r="E77" s="94"/>
      <c r="F77" s="76"/>
      <c r="G77" s="76"/>
      <c r="H77" s="76"/>
      <c r="I77" s="86"/>
      <c r="J77" s="96" t="e">
        <f t="shared" si="2"/>
        <v>#DIV/0!</v>
      </c>
      <c r="K77" s="77">
        <f t="shared" si="3"/>
        <v>0</v>
      </c>
      <c r="L77" s="34">
        <f t="shared" si="4"/>
        <v>0</v>
      </c>
      <c r="M77" s="175">
        <v>0</v>
      </c>
      <c r="N77" s="176">
        <v>0</v>
      </c>
      <c r="O77" s="176">
        <v>0</v>
      </c>
      <c r="P77" s="176">
        <v>0</v>
      </c>
      <c r="Q77" s="176">
        <v>0</v>
      </c>
      <c r="R77" s="176">
        <v>0</v>
      </c>
      <c r="S77" s="176">
        <v>0</v>
      </c>
      <c r="T77" s="176">
        <v>0</v>
      </c>
      <c r="U77" s="176">
        <v>0</v>
      </c>
      <c r="V77" s="176">
        <v>0</v>
      </c>
      <c r="W77" s="176">
        <v>0</v>
      </c>
      <c r="X77" s="176">
        <v>0</v>
      </c>
      <c r="Y77" s="176">
        <v>0</v>
      </c>
      <c r="Z77" s="176">
        <v>0</v>
      </c>
      <c r="AA77" s="176">
        <v>0</v>
      </c>
      <c r="AB77" s="176">
        <v>0</v>
      </c>
      <c r="AC77" s="177">
        <v>0</v>
      </c>
      <c r="AD77" s="325"/>
    </row>
    <row r="78" spans="2:30" customFormat="1">
      <c r="B78" s="192">
        <v>1959</v>
      </c>
      <c r="C78" s="83">
        <f>COUNTIF('Songs database'!O:O,B78)</f>
        <v>0</v>
      </c>
      <c r="D78" s="271" t="e">
        <f t="shared" ref="D78:D87" si="13">(E78*4 + SQRT(K78) ) * J78 * 128</f>
        <v>#DIV/0!</v>
      </c>
      <c r="E78" s="93"/>
      <c r="F78" s="79"/>
      <c r="G78" s="79"/>
      <c r="H78" s="79"/>
      <c r="I78" s="85"/>
      <c r="J78" s="95" t="e">
        <f t="shared" ref="J78:J87" si="14">(SQRT(K78/L78/E78))*2</f>
        <v>#DIV/0!</v>
      </c>
      <c r="K78" s="80">
        <f t="shared" ref="K78:K87" si="15">M78*16 + N78*12 + O78*16/2 + P78*16/3+  Q78*16/4 + R78*16/5 + S78*16/6 + T78*16/7 + U78*16/8 + V78* 16/9 + W78*16/10 + X78*16/11 + Y78*16/12 + Z78*16/13 + AA78*16/14 + AB78*16/15 + AC78*16/16</f>
        <v>0</v>
      </c>
      <c r="L78" s="55">
        <f t="shared" ref="L78:L87" si="16">SUM(M78:AC78)</f>
        <v>0</v>
      </c>
      <c r="M78" s="173">
        <v>0</v>
      </c>
      <c r="N78" s="174">
        <v>0</v>
      </c>
      <c r="O78" s="174">
        <v>0</v>
      </c>
      <c r="P78" s="174">
        <v>0</v>
      </c>
      <c r="Q78" s="174">
        <v>0</v>
      </c>
      <c r="R78" s="174">
        <v>0</v>
      </c>
      <c r="S78" s="174">
        <v>0</v>
      </c>
      <c r="T78" s="174">
        <v>0</v>
      </c>
      <c r="U78" s="174">
        <v>0</v>
      </c>
      <c r="V78" s="174">
        <v>0</v>
      </c>
      <c r="W78" s="174">
        <v>0</v>
      </c>
      <c r="X78" s="174">
        <v>0</v>
      </c>
      <c r="Y78" s="174">
        <v>0</v>
      </c>
      <c r="Z78" s="174">
        <v>0</v>
      </c>
      <c r="AA78" s="174">
        <v>0</v>
      </c>
      <c r="AB78" s="174">
        <v>0</v>
      </c>
      <c r="AC78" s="272">
        <v>0</v>
      </c>
      <c r="AD78" s="325" t="s">
        <v>1499</v>
      </c>
    </row>
    <row r="79" spans="2:30" customFormat="1">
      <c r="B79" s="190">
        <v>1958</v>
      </c>
      <c r="C79" s="84">
        <f>COUNTIF('Songs database'!O:O,B79)</f>
        <v>0</v>
      </c>
      <c r="D79" s="263" t="e">
        <f t="shared" si="13"/>
        <v>#DIV/0!</v>
      </c>
      <c r="E79" s="94"/>
      <c r="F79" s="76"/>
      <c r="G79" s="76"/>
      <c r="H79" s="76"/>
      <c r="I79" s="86"/>
      <c r="J79" s="96" t="e">
        <f t="shared" si="14"/>
        <v>#DIV/0!</v>
      </c>
      <c r="K79" s="77">
        <f t="shared" si="15"/>
        <v>0</v>
      </c>
      <c r="L79" s="34">
        <f t="shared" si="16"/>
        <v>0</v>
      </c>
      <c r="M79" s="175">
        <v>0</v>
      </c>
      <c r="N79" s="176">
        <v>0</v>
      </c>
      <c r="O79" s="176">
        <v>0</v>
      </c>
      <c r="P79" s="176">
        <v>0</v>
      </c>
      <c r="Q79" s="176">
        <v>0</v>
      </c>
      <c r="R79" s="176">
        <v>0</v>
      </c>
      <c r="S79" s="176">
        <v>0</v>
      </c>
      <c r="T79" s="176">
        <v>0</v>
      </c>
      <c r="U79" s="176">
        <v>0</v>
      </c>
      <c r="V79" s="176">
        <v>0</v>
      </c>
      <c r="W79" s="176">
        <v>0</v>
      </c>
      <c r="X79" s="176">
        <v>0</v>
      </c>
      <c r="Y79" s="176">
        <v>0</v>
      </c>
      <c r="Z79" s="176">
        <v>0</v>
      </c>
      <c r="AA79" s="176">
        <v>0</v>
      </c>
      <c r="AB79" s="176">
        <v>0</v>
      </c>
      <c r="AC79" s="177">
        <v>0</v>
      </c>
      <c r="AD79" s="325"/>
    </row>
    <row r="80" spans="2:30" customFormat="1">
      <c r="B80" s="190">
        <v>1957</v>
      </c>
      <c r="C80" s="84">
        <f>COUNTIF('Songs database'!O:O,B80)</f>
        <v>0</v>
      </c>
      <c r="D80" s="263" t="e">
        <f t="shared" si="13"/>
        <v>#DIV/0!</v>
      </c>
      <c r="E80" s="94"/>
      <c r="F80" s="76"/>
      <c r="G80" s="76"/>
      <c r="H80" s="76"/>
      <c r="I80" s="86"/>
      <c r="J80" s="96" t="e">
        <f t="shared" si="14"/>
        <v>#DIV/0!</v>
      </c>
      <c r="K80" s="77">
        <f t="shared" si="15"/>
        <v>0</v>
      </c>
      <c r="L80" s="34">
        <f t="shared" si="16"/>
        <v>0</v>
      </c>
      <c r="M80" s="175">
        <v>0</v>
      </c>
      <c r="N80" s="176">
        <v>0</v>
      </c>
      <c r="O80" s="176">
        <v>0</v>
      </c>
      <c r="P80" s="176">
        <v>0</v>
      </c>
      <c r="Q80" s="176">
        <v>0</v>
      </c>
      <c r="R80" s="176">
        <v>0</v>
      </c>
      <c r="S80" s="176">
        <v>0</v>
      </c>
      <c r="T80" s="176">
        <v>0</v>
      </c>
      <c r="U80" s="176">
        <v>0</v>
      </c>
      <c r="V80" s="176">
        <v>0</v>
      </c>
      <c r="W80" s="176">
        <v>0</v>
      </c>
      <c r="X80" s="176">
        <v>0</v>
      </c>
      <c r="Y80" s="176">
        <v>0</v>
      </c>
      <c r="Z80" s="176">
        <v>0</v>
      </c>
      <c r="AA80" s="176">
        <v>0</v>
      </c>
      <c r="AB80" s="176">
        <v>0</v>
      </c>
      <c r="AC80" s="177">
        <v>0</v>
      </c>
      <c r="AD80" s="325"/>
    </row>
    <row r="81" spans="2:30" customFormat="1">
      <c r="B81" s="190">
        <v>1956</v>
      </c>
      <c r="C81" s="84">
        <f>COUNTIF('Songs database'!O:O,B81)</f>
        <v>0</v>
      </c>
      <c r="D81" s="263" t="e">
        <f t="shared" si="13"/>
        <v>#DIV/0!</v>
      </c>
      <c r="E81" s="94"/>
      <c r="F81" s="76"/>
      <c r="G81" s="76"/>
      <c r="H81" s="76"/>
      <c r="I81" s="86"/>
      <c r="J81" s="96" t="e">
        <f t="shared" si="14"/>
        <v>#DIV/0!</v>
      </c>
      <c r="K81" s="77">
        <f t="shared" si="15"/>
        <v>0</v>
      </c>
      <c r="L81" s="34">
        <f t="shared" si="16"/>
        <v>0</v>
      </c>
      <c r="M81" s="175">
        <v>0</v>
      </c>
      <c r="N81" s="176">
        <v>0</v>
      </c>
      <c r="O81" s="176">
        <v>0</v>
      </c>
      <c r="P81" s="176">
        <v>0</v>
      </c>
      <c r="Q81" s="176">
        <v>0</v>
      </c>
      <c r="R81" s="176">
        <v>0</v>
      </c>
      <c r="S81" s="176">
        <v>0</v>
      </c>
      <c r="T81" s="176">
        <v>0</v>
      </c>
      <c r="U81" s="176">
        <v>0</v>
      </c>
      <c r="V81" s="176">
        <v>0</v>
      </c>
      <c r="W81" s="176">
        <v>0</v>
      </c>
      <c r="X81" s="176">
        <v>0</v>
      </c>
      <c r="Y81" s="176">
        <v>0</v>
      </c>
      <c r="Z81" s="176">
        <v>0</v>
      </c>
      <c r="AA81" s="176">
        <v>0</v>
      </c>
      <c r="AB81" s="176">
        <v>0</v>
      </c>
      <c r="AC81" s="177">
        <v>0</v>
      </c>
      <c r="AD81" s="325"/>
    </row>
    <row r="82" spans="2:30" customFormat="1">
      <c r="B82" s="190">
        <v>1955</v>
      </c>
      <c r="C82" s="84">
        <f>COUNTIF('Songs database'!O:O,B82)</f>
        <v>0</v>
      </c>
      <c r="D82" s="263" t="e">
        <f t="shared" si="13"/>
        <v>#DIV/0!</v>
      </c>
      <c r="E82" s="94"/>
      <c r="F82" s="76"/>
      <c r="G82" s="76"/>
      <c r="H82" s="76"/>
      <c r="I82" s="86"/>
      <c r="J82" s="96" t="e">
        <f t="shared" si="14"/>
        <v>#DIV/0!</v>
      </c>
      <c r="K82" s="77">
        <f t="shared" si="15"/>
        <v>0</v>
      </c>
      <c r="L82" s="34">
        <f t="shared" si="16"/>
        <v>0</v>
      </c>
      <c r="M82" s="175">
        <v>0</v>
      </c>
      <c r="N82" s="176">
        <v>0</v>
      </c>
      <c r="O82" s="176">
        <v>0</v>
      </c>
      <c r="P82" s="176">
        <v>0</v>
      </c>
      <c r="Q82" s="176">
        <v>0</v>
      </c>
      <c r="R82" s="176">
        <v>0</v>
      </c>
      <c r="S82" s="176">
        <v>0</v>
      </c>
      <c r="T82" s="176">
        <v>0</v>
      </c>
      <c r="U82" s="176">
        <v>0</v>
      </c>
      <c r="V82" s="176">
        <v>0</v>
      </c>
      <c r="W82" s="176">
        <v>0</v>
      </c>
      <c r="X82" s="176">
        <v>0</v>
      </c>
      <c r="Y82" s="176">
        <v>0</v>
      </c>
      <c r="Z82" s="176">
        <v>0</v>
      </c>
      <c r="AA82" s="176">
        <v>0</v>
      </c>
      <c r="AB82" s="176">
        <v>0</v>
      </c>
      <c r="AC82" s="177">
        <v>0</v>
      </c>
      <c r="AD82" s="325"/>
    </row>
    <row r="83" spans="2:30" customFormat="1">
      <c r="B83" s="190">
        <v>1954</v>
      </c>
      <c r="C83" s="84">
        <f>COUNTIF('Songs database'!O:O,B83)</f>
        <v>0</v>
      </c>
      <c r="D83" s="263" t="e">
        <f t="shared" si="13"/>
        <v>#DIV/0!</v>
      </c>
      <c r="E83" s="94"/>
      <c r="F83" s="76"/>
      <c r="G83" s="76"/>
      <c r="H83" s="76"/>
      <c r="I83" s="86"/>
      <c r="J83" s="96" t="e">
        <f t="shared" si="14"/>
        <v>#DIV/0!</v>
      </c>
      <c r="K83" s="77">
        <f t="shared" si="15"/>
        <v>0</v>
      </c>
      <c r="L83" s="34">
        <f t="shared" si="16"/>
        <v>0</v>
      </c>
      <c r="M83" s="175">
        <v>0</v>
      </c>
      <c r="N83" s="176">
        <v>0</v>
      </c>
      <c r="O83" s="176">
        <v>0</v>
      </c>
      <c r="P83" s="176">
        <v>0</v>
      </c>
      <c r="Q83" s="176">
        <v>0</v>
      </c>
      <c r="R83" s="176">
        <v>0</v>
      </c>
      <c r="S83" s="176">
        <v>0</v>
      </c>
      <c r="T83" s="176">
        <v>0</v>
      </c>
      <c r="U83" s="176">
        <v>0</v>
      </c>
      <c r="V83" s="176">
        <v>0</v>
      </c>
      <c r="W83" s="176">
        <v>0</v>
      </c>
      <c r="X83" s="176">
        <v>0</v>
      </c>
      <c r="Y83" s="176">
        <v>0</v>
      </c>
      <c r="Z83" s="176">
        <v>0</v>
      </c>
      <c r="AA83" s="176">
        <v>0</v>
      </c>
      <c r="AB83" s="176">
        <v>0</v>
      </c>
      <c r="AC83" s="177">
        <v>0</v>
      </c>
      <c r="AD83" s="325"/>
    </row>
    <row r="84" spans="2:30" customFormat="1">
      <c r="B84" s="190">
        <v>1953</v>
      </c>
      <c r="C84" s="84">
        <f>COUNTIF('Songs database'!O:O,B84)</f>
        <v>0</v>
      </c>
      <c r="D84" s="263" t="e">
        <f t="shared" si="13"/>
        <v>#DIV/0!</v>
      </c>
      <c r="E84" s="94"/>
      <c r="F84" s="76"/>
      <c r="G84" s="76"/>
      <c r="H84" s="76"/>
      <c r="I84" s="86"/>
      <c r="J84" s="96" t="e">
        <f t="shared" si="14"/>
        <v>#DIV/0!</v>
      </c>
      <c r="K84" s="77">
        <f t="shared" si="15"/>
        <v>0</v>
      </c>
      <c r="L84" s="34">
        <f t="shared" si="16"/>
        <v>0</v>
      </c>
      <c r="M84" s="175">
        <v>0</v>
      </c>
      <c r="N84" s="176">
        <v>0</v>
      </c>
      <c r="O84" s="176">
        <v>0</v>
      </c>
      <c r="P84" s="176">
        <v>0</v>
      </c>
      <c r="Q84" s="176">
        <v>0</v>
      </c>
      <c r="R84" s="176">
        <v>0</v>
      </c>
      <c r="S84" s="176">
        <v>0</v>
      </c>
      <c r="T84" s="176">
        <v>0</v>
      </c>
      <c r="U84" s="176">
        <v>0</v>
      </c>
      <c r="V84" s="176">
        <v>0</v>
      </c>
      <c r="W84" s="176">
        <v>0</v>
      </c>
      <c r="X84" s="176">
        <v>0</v>
      </c>
      <c r="Y84" s="176">
        <v>0</v>
      </c>
      <c r="Z84" s="176">
        <v>0</v>
      </c>
      <c r="AA84" s="176">
        <v>0</v>
      </c>
      <c r="AB84" s="176">
        <v>0</v>
      </c>
      <c r="AC84" s="177">
        <v>0</v>
      </c>
      <c r="AD84" s="325"/>
    </row>
    <row r="85" spans="2:30" customFormat="1">
      <c r="B85" s="190">
        <v>1952</v>
      </c>
      <c r="C85" s="84">
        <f>COUNTIF('Songs database'!O:O,B85)</f>
        <v>0</v>
      </c>
      <c r="D85" s="263" t="e">
        <f t="shared" si="13"/>
        <v>#DIV/0!</v>
      </c>
      <c r="E85" s="94"/>
      <c r="F85" s="76"/>
      <c r="G85" s="76"/>
      <c r="H85" s="76"/>
      <c r="I85" s="86"/>
      <c r="J85" s="96" t="e">
        <f t="shared" si="14"/>
        <v>#DIV/0!</v>
      </c>
      <c r="K85" s="77">
        <f t="shared" si="15"/>
        <v>0</v>
      </c>
      <c r="L85" s="34">
        <f t="shared" si="16"/>
        <v>0</v>
      </c>
      <c r="M85" s="175">
        <v>0</v>
      </c>
      <c r="N85" s="176">
        <v>0</v>
      </c>
      <c r="O85" s="176">
        <v>0</v>
      </c>
      <c r="P85" s="176">
        <v>0</v>
      </c>
      <c r="Q85" s="176">
        <v>0</v>
      </c>
      <c r="R85" s="176">
        <v>0</v>
      </c>
      <c r="S85" s="176">
        <v>0</v>
      </c>
      <c r="T85" s="176">
        <v>0</v>
      </c>
      <c r="U85" s="176">
        <v>0</v>
      </c>
      <c r="V85" s="176">
        <v>0</v>
      </c>
      <c r="W85" s="176">
        <v>0</v>
      </c>
      <c r="X85" s="176">
        <v>0</v>
      </c>
      <c r="Y85" s="176">
        <v>0</v>
      </c>
      <c r="Z85" s="176">
        <v>0</v>
      </c>
      <c r="AA85" s="176">
        <v>0</v>
      </c>
      <c r="AB85" s="176">
        <v>0</v>
      </c>
      <c r="AC85" s="177">
        <v>0</v>
      </c>
      <c r="AD85" s="325"/>
    </row>
    <row r="86" spans="2:30" customFormat="1">
      <c r="B86" s="190">
        <v>1951</v>
      </c>
      <c r="C86" s="84">
        <f>COUNTIF('Songs database'!O:O,B86)</f>
        <v>0</v>
      </c>
      <c r="D86" s="263" t="e">
        <f t="shared" si="13"/>
        <v>#DIV/0!</v>
      </c>
      <c r="E86" s="94"/>
      <c r="F86" s="76"/>
      <c r="G86" s="76"/>
      <c r="H86" s="76"/>
      <c r="I86" s="86"/>
      <c r="J86" s="96" t="e">
        <f t="shared" si="14"/>
        <v>#DIV/0!</v>
      </c>
      <c r="K86" s="77">
        <f t="shared" si="15"/>
        <v>0</v>
      </c>
      <c r="L86" s="34">
        <f t="shared" si="16"/>
        <v>0</v>
      </c>
      <c r="M86" s="175">
        <v>0</v>
      </c>
      <c r="N86" s="176">
        <v>0</v>
      </c>
      <c r="O86" s="176">
        <v>0</v>
      </c>
      <c r="P86" s="176">
        <v>0</v>
      </c>
      <c r="Q86" s="176">
        <v>0</v>
      </c>
      <c r="R86" s="176">
        <v>0</v>
      </c>
      <c r="S86" s="176">
        <v>0</v>
      </c>
      <c r="T86" s="176">
        <v>0</v>
      </c>
      <c r="U86" s="176">
        <v>0</v>
      </c>
      <c r="V86" s="176">
        <v>0</v>
      </c>
      <c r="W86" s="176">
        <v>0</v>
      </c>
      <c r="X86" s="176">
        <v>0</v>
      </c>
      <c r="Y86" s="176">
        <v>0</v>
      </c>
      <c r="Z86" s="176">
        <v>0</v>
      </c>
      <c r="AA86" s="176">
        <v>0</v>
      </c>
      <c r="AB86" s="176">
        <v>0</v>
      </c>
      <c r="AC86" s="177">
        <v>0</v>
      </c>
      <c r="AD86" s="325"/>
    </row>
    <row r="87" spans="2:30" customFormat="1">
      <c r="B87" s="190">
        <v>1950</v>
      </c>
      <c r="C87" s="84">
        <f>COUNTIF('Songs database'!O:O,B87)</f>
        <v>0</v>
      </c>
      <c r="D87" s="263" t="e">
        <f t="shared" si="13"/>
        <v>#DIV/0!</v>
      </c>
      <c r="E87" s="94"/>
      <c r="F87" s="76"/>
      <c r="G87" s="76"/>
      <c r="H87" s="76"/>
      <c r="I87" s="86"/>
      <c r="J87" s="96" t="e">
        <f t="shared" si="14"/>
        <v>#DIV/0!</v>
      </c>
      <c r="K87" s="77">
        <f t="shared" si="15"/>
        <v>0</v>
      </c>
      <c r="L87" s="34">
        <f t="shared" si="16"/>
        <v>0</v>
      </c>
      <c r="M87" s="175">
        <v>0</v>
      </c>
      <c r="N87" s="176">
        <v>0</v>
      </c>
      <c r="O87" s="176">
        <v>0</v>
      </c>
      <c r="P87" s="176">
        <v>0</v>
      </c>
      <c r="Q87" s="176">
        <v>0</v>
      </c>
      <c r="R87" s="176">
        <v>0</v>
      </c>
      <c r="S87" s="176">
        <v>0</v>
      </c>
      <c r="T87" s="176">
        <v>0</v>
      </c>
      <c r="U87" s="176">
        <v>0</v>
      </c>
      <c r="V87" s="176">
        <v>0</v>
      </c>
      <c r="W87" s="176">
        <v>0</v>
      </c>
      <c r="X87" s="176">
        <v>0</v>
      </c>
      <c r="Y87" s="176">
        <v>0</v>
      </c>
      <c r="Z87" s="176">
        <v>0</v>
      </c>
      <c r="AA87" s="176">
        <v>0</v>
      </c>
      <c r="AB87" s="176">
        <v>0</v>
      </c>
      <c r="AC87" s="177">
        <v>0</v>
      </c>
      <c r="AD87" s="325"/>
    </row>
    <row r="88" spans="2:30" customFormat="1">
      <c r="B88" s="192">
        <v>1949</v>
      </c>
      <c r="C88" s="83">
        <f>COUNTIF('Songs database'!O:O,B88)</f>
        <v>0</v>
      </c>
      <c r="D88" s="271" t="e">
        <f t="shared" si="1"/>
        <v>#DIV/0!</v>
      </c>
      <c r="E88" s="93"/>
      <c r="F88" s="79"/>
      <c r="G88" s="79"/>
      <c r="H88" s="79"/>
      <c r="I88" s="85"/>
      <c r="J88" s="95" t="e">
        <f t="shared" si="2"/>
        <v>#DIV/0!</v>
      </c>
      <c r="K88" s="80">
        <f t="shared" si="3"/>
        <v>0</v>
      </c>
      <c r="L88" s="55">
        <f t="shared" si="4"/>
        <v>0</v>
      </c>
      <c r="M88" s="173">
        <v>0</v>
      </c>
      <c r="N88" s="174">
        <v>0</v>
      </c>
      <c r="O88" s="174">
        <v>0</v>
      </c>
      <c r="P88" s="174">
        <v>0</v>
      </c>
      <c r="Q88" s="174">
        <v>0</v>
      </c>
      <c r="R88" s="174">
        <v>0</v>
      </c>
      <c r="S88" s="174">
        <v>0</v>
      </c>
      <c r="T88" s="174">
        <v>0</v>
      </c>
      <c r="U88" s="174">
        <v>0</v>
      </c>
      <c r="V88" s="174">
        <v>0</v>
      </c>
      <c r="W88" s="174">
        <v>0</v>
      </c>
      <c r="X88" s="174">
        <v>0</v>
      </c>
      <c r="Y88" s="174">
        <v>0</v>
      </c>
      <c r="Z88" s="174">
        <v>0</v>
      </c>
      <c r="AA88" s="174">
        <v>0</v>
      </c>
      <c r="AB88" s="174">
        <v>0</v>
      </c>
      <c r="AC88" s="272">
        <v>0</v>
      </c>
      <c r="AD88" s="325" t="s">
        <v>1499</v>
      </c>
    </row>
    <row r="89" spans="2:30" customFormat="1">
      <c r="B89" s="190">
        <v>1948</v>
      </c>
      <c r="C89" s="84">
        <f>COUNTIF('Songs database'!O:O,B89)</f>
        <v>0</v>
      </c>
      <c r="D89" s="263" t="e">
        <f t="shared" si="1"/>
        <v>#DIV/0!</v>
      </c>
      <c r="E89" s="94"/>
      <c r="F89" s="76"/>
      <c r="G89" s="76"/>
      <c r="H89" s="76"/>
      <c r="I89" s="86"/>
      <c r="J89" s="96" t="e">
        <f t="shared" si="2"/>
        <v>#DIV/0!</v>
      </c>
      <c r="K89" s="77">
        <f t="shared" si="3"/>
        <v>0</v>
      </c>
      <c r="L89" s="34">
        <f t="shared" si="4"/>
        <v>0</v>
      </c>
      <c r="M89" s="175">
        <v>0</v>
      </c>
      <c r="N89" s="176">
        <v>0</v>
      </c>
      <c r="O89" s="176">
        <v>0</v>
      </c>
      <c r="P89" s="176">
        <v>0</v>
      </c>
      <c r="Q89" s="176">
        <v>0</v>
      </c>
      <c r="R89" s="176">
        <v>0</v>
      </c>
      <c r="S89" s="176">
        <v>0</v>
      </c>
      <c r="T89" s="176">
        <v>0</v>
      </c>
      <c r="U89" s="176">
        <v>0</v>
      </c>
      <c r="V89" s="176">
        <v>0</v>
      </c>
      <c r="W89" s="176">
        <v>0</v>
      </c>
      <c r="X89" s="176">
        <v>0</v>
      </c>
      <c r="Y89" s="176">
        <v>0</v>
      </c>
      <c r="Z89" s="176">
        <v>0</v>
      </c>
      <c r="AA89" s="176">
        <v>0</v>
      </c>
      <c r="AB89" s="176">
        <v>0</v>
      </c>
      <c r="AC89" s="177">
        <v>0</v>
      </c>
      <c r="AD89" s="325"/>
    </row>
    <row r="90" spans="2:30" customFormat="1">
      <c r="B90" s="190">
        <v>1947</v>
      </c>
      <c r="C90" s="84">
        <f>COUNTIF('Songs database'!O:O,B90)</f>
        <v>0</v>
      </c>
      <c r="D90" s="263" t="e">
        <f t="shared" si="1"/>
        <v>#DIV/0!</v>
      </c>
      <c r="E90" s="94"/>
      <c r="F90" s="76"/>
      <c r="G90" s="76"/>
      <c r="H90" s="76"/>
      <c r="I90" s="86"/>
      <c r="J90" s="96" t="e">
        <f t="shared" si="2"/>
        <v>#DIV/0!</v>
      </c>
      <c r="K90" s="77">
        <f t="shared" si="3"/>
        <v>0</v>
      </c>
      <c r="L90" s="34">
        <f t="shared" si="4"/>
        <v>0</v>
      </c>
      <c r="M90" s="175">
        <v>0</v>
      </c>
      <c r="N90" s="176">
        <v>0</v>
      </c>
      <c r="O90" s="176">
        <v>0</v>
      </c>
      <c r="P90" s="176">
        <v>0</v>
      </c>
      <c r="Q90" s="176">
        <v>0</v>
      </c>
      <c r="R90" s="176">
        <v>0</v>
      </c>
      <c r="S90" s="176">
        <v>0</v>
      </c>
      <c r="T90" s="176">
        <v>0</v>
      </c>
      <c r="U90" s="176">
        <v>0</v>
      </c>
      <c r="V90" s="176">
        <v>0</v>
      </c>
      <c r="W90" s="176">
        <v>0</v>
      </c>
      <c r="X90" s="176">
        <v>0</v>
      </c>
      <c r="Y90" s="176">
        <v>0</v>
      </c>
      <c r="Z90" s="176">
        <v>0</v>
      </c>
      <c r="AA90" s="176">
        <v>0</v>
      </c>
      <c r="AB90" s="176">
        <v>0</v>
      </c>
      <c r="AC90" s="177">
        <v>0</v>
      </c>
      <c r="AD90" s="325"/>
    </row>
    <row r="91" spans="2:30" customFormat="1">
      <c r="B91" s="190">
        <v>1946</v>
      </c>
      <c r="C91" s="84">
        <f>COUNTIF('Songs database'!O:O,B91)</f>
        <v>0</v>
      </c>
      <c r="D91" s="263" t="e">
        <f t="shared" si="1"/>
        <v>#DIV/0!</v>
      </c>
      <c r="E91" s="94"/>
      <c r="F91" s="76"/>
      <c r="G91" s="76"/>
      <c r="H91" s="76"/>
      <c r="I91" s="86"/>
      <c r="J91" s="96" t="e">
        <f t="shared" si="2"/>
        <v>#DIV/0!</v>
      </c>
      <c r="K91" s="77">
        <f t="shared" si="3"/>
        <v>0</v>
      </c>
      <c r="L91" s="34">
        <f t="shared" si="4"/>
        <v>0</v>
      </c>
      <c r="M91" s="175">
        <v>0</v>
      </c>
      <c r="N91" s="176">
        <v>0</v>
      </c>
      <c r="O91" s="176">
        <v>0</v>
      </c>
      <c r="P91" s="176">
        <v>0</v>
      </c>
      <c r="Q91" s="176">
        <v>0</v>
      </c>
      <c r="R91" s="176">
        <v>0</v>
      </c>
      <c r="S91" s="176">
        <v>0</v>
      </c>
      <c r="T91" s="176">
        <v>0</v>
      </c>
      <c r="U91" s="176">
        <v>0</v>
      </c>
      <c r="V91" s="176">
        <v>0</v>
      </c>
      <c r="W91" s="176">
        <v>0</v>
      </c>
      <c r="X91" s="176">
        <v>0</v>
      </c>
      <c r="Y91" s="176">
        <v>0</v>
      </c>
      <c r="Z91" s="176">
        <v>0</v>
      </c>
      <c r="AA91" s="176">
        <v>0</v>
      </c>
      <c r="AB91" s="176">
        <v>0</v>
      </c>
      <c r="AC91" s="177">
        <v>0</v>
      </c>
      <c r="AD91" s="325"/>
    </row>
    <row r="92" spans="2:30" customFormat="1">
      <c r="B92" s="190">
        <v>1945</v>
      </c>
      <c r="C92" s="84">
        <f>COUNTIF('Songs database'!O:O,B92)</f>
        <v>0</v>
      </c>
      <c r="D92" s="263" t="e">
        <f t="shared" ref="D92:D97" si="17">(E92*4 + SQRT(K92) ) * J92 * 128</f>
        <v>#DIV/0!</v>
      </c>
      <c r="E92" s="94"/>
      <c r="F92" s="76"/>
      <c r="G92" s="76"/>
      <c r="H92" s="76"/>
      <c r="I92" s="86"/>
      <c r="J92" s="96" t="e">
        <f t="shared" ref="J92:J97" si="18">(SQRT(K92/L92/E92))*2</f>
        <v>#DIV/0!</v>
      </c>
      <c r="K92" s="77">
        <f t="shared" ref="K92:K97" si="19">M92*16 + N92*12 + O92*16/2 + P92*16/3+  Q92*16/4 + R92*16/5 + S92*16/6 + T92*16/7 + U92*16/8 + V92* 16/9 + W92*16/10 + X92*16/11 + Y92*16/12 + Z92*16/13 + AA92*16/14 + AB92*16/15 + AC92*16/16</f>
        <v>0</v>
      </c>
      <c r="L92" s="34">
        <f t="shared" ref="L92:L97" si="20">SUM(M92:AC92)</f>
        <v>0</v>
      </c>
      <c r="M92" s="175">
        <v>0</v>
      </c>
      <c r="N92" s="176">
        <v>0</v>
      </c>
      <c r="O92" s="176">
        <v>0</v>
      </c>
      <c r="P92" s="176">
        <v>0</v>
      </c>
      <c r="Q92" s="176">
        <v>0</v>
      </c>
      <c r="R92" s="176">
        <v>0</v>
      </c>
      <c r="S92" s="176">
        <v>0</v>
      </c>
      <c r="T92" s="176">
        <v>0</v>
      </c>
      <c r="U92" s="176">
        <v>0</v>
      </c>
      <c r="V92" s="176">
        <v>0</v>
      </c>
      <c r="W92" s="176">
        <v>0</v>
      </c>
      <c r="X92" s="176">
        <v>0</v>
      </c>
      <c r="Y92" s="176">
        <v>0</v>
      </c>
      <c r="Z92" s="176">
        <v>0</v>
      </c>
      <c r="AA92" s="176">
        <v>0</v>
      </c>
      <c r="AB92" s="176">
        <v>0</v>
      </c>
      <c r="AC92" s="177">
        <v>0</v>
      </c>
      <c r="AD92" s="325"/>
    </row>
    <row r="93" spans="2:30" customFormat="1">
      <c r="B93" s="190">
        <v>1944</v>
      </c>
      <c r="C93" s="84">
        <f>COUNTIF('Songs database'!O:O,B93)</f>
        <v>0</v>
      </c>
      <c r="D93" s="263" t="e">
        <f t="shared" si="17"/>
        <v>#DIV/0!</v>
      </c>
      <c r="E93" s="94"/>
      <c r="F93" s="76"/>
      <c r="G93" s="76"/>
      <c r="H93" s="76"/>
      <c r="I93" s="86"/>
      <c r="J93" s="96" t="e">
        <f t="shared" si="18"/>
        <v>#DIV/0!</v>
      </c>
      <c r="K93" s="77">
        <f t="shared" si="19"/>
        <v>0</v>
      </c>
      <c r="L93" s="34">
        <f t="shared" si="20"/>
        <v>0</v>
      </c>
      <c r="M93" s="175">
        <v>0</v>
      </c>
      <c r="N93" s="176">
        <v>0</v>
      </c>
      <c r="O93" s="176">
        <v>0</v>
      </c>
      <c r="P93" s="176">
        <v>0</v>
      </c>
      <c r="Q93" s="176">
        <v>0</v>
      </c>
      <c r="R93" s="176">
        <v>0</v>
      </c>
      <c r="S93" s="176">
        <v>0</v>
      </c>
      <c r="T93" s="176">
        <v>0</v>
      </c>
      <c r="U93" s="176">
        <v>0</v>
      </c>
      <c r="V93" s="176">
        <v>0</v>
      </c>
      <c r="W93" s="176">
        <v>0</v>
      </c>
      <c r="X93" s="176">
        <v>0</v>
      </c>
      <c r="Y93" s="176">
        <v>0</v>
      </c>
      <c r="Z93" s="176">
        <v>0</v>
      </c>
      <c r="AA93" s="176">
        <v>0</v>
      </c>
      <c r="AB93" s="176">
        <v>0</v>
      </c>
      <c r="AC93" s="177">
        <v>0</v>
      </c>
      <c r="AD93" s="325"/>
    </row>
    <row r="94" spans="2:30" customFormat="1">
      <c r="B94" s="190">
        <v>1943</v>
      </c>
      <c r="C94" s="84">
        <f>COUNTIF('Songs database'!O:O,B94)</f>
        <v>0</v>
      </c>
      <c r="D94" s="263" t="e">
        <f t="shared" si="17"/>
        <v>#DIV/0!</v>
      </c>
      <c r="E94" s="94"/>
      <c r="F94" s="76"/>
      <c r="G94" s="76"/>
      <c r="H94" s="76"/>
      <c r="I94" s="86"/>
      <c r="J94" s="96" t="e">
        <f t="shared" si="18"/>
        <v>#DIV/0!</v>
      </c>
      <c r="K94" s="77">
        <f t="shared" si="19"/>
        <v>0</v>
      </c>
      <c r="L94" s="34">
        <f t="shared" si="20"/>
        <v>0</v>
      </c>
      <c r="M94" s="175">
        <v>0</v>
      </c>
      <c r="N94" s="176">
        <v>0</v>
      </c>
      <c r="O94" s="176">
        <v>0</v>
      </c>
      <c r="P94" s="176">
        <v>0</v>
      </c>
      <c r="Q94" s="176">
        <v>0</v>
      </c>
      <c r="R94" s="176">
        <v>0</v>
      </c>
      <c r="S94" s="176">
        <v>0</v>
      </c>
      <c r="T94" s="176">
        <v>0</v>
      </c>
      <c r="U94" s="176">
        <v>0</v>
      </c>
      <c r="V94" s="176">
        <v>0</v>
      </c>
      <c r="W94" s="176">
        <v>0</v>
      </c>
      <c r="X94" s="176">
        <v>0</v>
      </c>
      <c r="Y94" s="176">
        <v>0</v>
      </c>
      <c r="Z94" s="176">
        <v>0</v>
      </c>
      <c r="AA94" s="176">
        <v>0</v>
      </c>
      <c r="AB94" s="176">
        <v>0</v>
      </c>
      <c r="AC94" s="177">
        <v>0</v>
      </c>
      <c r="AD94" s="325"/>
    </row>
    <row r="95" spans="2:30" customFormat="1">
      <c r="B95" s="190">
        <v>1942</v>
      </c>
      <c r="C95" s="84">
        <f>COUNTIF('Songs database'!O:O,B95)</f>
        <v>0</v>
      </c>
      <c r="D95" s="263" t="e">
        <f t="shared" si="17"/>
        <v>#DIV/0!</v>
      </c>
      <c r="E95" s="94"/>
      <c r="F95" s="76"/>
      <c r="G95" s="76"/>
      <c r="H95" s="76"/>
      <c r="I95" s="86"/>
      <c r="J95" s="96" t="e">
        <f t="shared" si="18"/>
        <v>#DIV/0!</v>
      </c>
      <c r="K95" s="77">
        <f t="shared" si="19"/>
        <v>0</v>
      </c>
      <c r="L95" s="34">
        <f t="shared" si="20"/>
        <v>0</v>
      </c>
      <c r="M95" s="175">
        <v>0</v>
      </c>
      <c r="N95" s="176">
        <v>0</v>
      </c>
      <c r="O95" s="176">
        <v>0</v>
      </c>
      <c r="P95" s="176">
        <v>0</v>
      </c>
      <c r="Q95" s="176">
        <v>0</v>
      </c>
      <c r="R95" s="176">
        <v>0</v>
      </c>
      <c r="S95" s="176">
        <v>0</v>
      </c>
      <c r="T95" s="176">
        <v>0</v>
      </c>
      <c r="U95" s="176">
        <v>0</v>
      </c>
      <c r="V95" s="176">
        <v>0</v>
      </c>
      <c r="W95" s="176">
        <v>0</v>
      </c>
      <c r="X95" s="176">
        <v>0</v>
      </c>
      <c r="Y95" s="176">
        <v>0</v>
      </c>
      <c r="Z95" s="176">
        <v>0</v>
      </c>
      <c r="AA95" s="176">
        <v>0</v>
      </c>
      <c r="AB95" s="176">
        <v>0</v>
      </c>
      <c r="AC95" s="177">
        <v>0</v>
      </c>
      <c r="AD95" s="325"/>
    </row>
    <row r="96" spans="2:30" customFormat="1">
      <c r="B96" s="190">
        <v>1941</v>
      </c>
      <c r="C96" s="84">
        <f>COUNTIF('Songs database'!O:O,B96)</f>
        <v>0</v>
      </c>
      <c r="D96" s="263" t="e">
        <f t="shared" si="17"/>
        <v>#DIV/0!</v>
      </c>
      <c r="E96" s="94"/>
      <c r="F96" s="76"/>
      <c r="G96" s="76"/>
      <c r="H96" s="76"/>
      <c r="I96" s="86"/>
      <c r="J96" s="96" t="e">
        <f t="shared" si="18"/>
        <v>#DIV/0!</v>
      </c>
      <c r="K96" s="77">
        <f t="shared" si="19"/>
        <v>0</v>
      </c>
      <c r="L96" s="34">
        <f t="shared" si="20"/>
        <v>0</v>
      </c>
      <c r="M96" s="175">
        <v>0</v>
      </c>
      <c r="N96" s="176">
        <v>0</v>
      </c>
      <c r="O96" s="176">
        <v>0</v>
      </c>
      <c r="P96" s="176">
        <v>0</v>
      </c>
      <c r="Q96" s="176">
        <v>0</v>
      </c>
      <c r="R96" s="176">
        <v>0</v>
      </c>
      <c r="S96" s="176">
        <v>0</v>
      </c>
      <c r="T96" s="176">
        <v>0</v>
      </c>
      <c r="U96" s="176">
        <v>0</v>
      </c>
      <c r="V96" s="176">
        <v>0</v>
      </c>
      <c r="W96" s="176">
        <v>0</v>
      </c>
      <c r="X96" s="176">
        <v>0</v>
      </c>
      <c r="Y96" s="176">
        <v>0</v>
      </c>
      <c r="Z96" s="176">
        <v>0</v>
      </c>
      <c r="AA96" s="176">
        <v>0</v>
      </c>
      <c r="AB96" s="176">
        <v>0</v>
      </c>
      <c r="AC96" s="177">
        <v>0</v>
      </c>
      <c r="AD96" s="325"/>
    </row>
    <row r="97" spans="2:30" customFormat="1" ht="13.5" thickBot="1">
      <c r="B97" s="190">
        <v>1940</v>
      </c>
      <c r="C97" s="84">
        <f>COUNTIF('Songs database'!O:O,B97)</f>
        <v>0</v>
      </c>
      <c r="D97" s="263" t="e">
        <f t="shared" si="17"/>
        <v>#DIV/0!</v>
      </c>
      <c r="E97" s="94"/>
      <c r="F97" s="76"/>
      <c r="G97" s="76"/>
      <c r="H97" s="76"/>
      <c r="I97" s="86"/>
      <c r="J97" s="96" t="e">
        <f t="shared" si="18"/>
        <v>#DIV/0!</v>
      </c>
      <c r="K97" s="77">
        <f t="shared" si="19"/>
        <v>0</v>
      </c>
      <c r="L97" s="34">
        <f t="shared" si="20"/>
        <v>0</v>
      </c>
      <c r="M97" s="175">
        <v>0</v>
      </c>
      <c r="N97" s="176">
        <v>0</v>
      </c>
      <c r="O97" s="176">
        <v>0</v>
      </c>
      <c r="P97" s="176">
        <v>0</v>
      </c>
      <c r="Q97" s="176">
        <v>0</v>
      </c>
      <c r="R97" s="176">
        <v>0</v>
      </c>
      <c r="S97" s="176">
        <v>0</v>
      </c>
      <c r="T97" s="176">
        <v>0</v>
      </c>
      <c r="U97" s="176">
        <v>0</v>
      </c>
      <c r="V97" s="176">
        <v>0</v>
      </c>
      <c r="W97" s="176">
        <v>0</v>
      </c>
      <c r="X97" s="176">
        <v>0</v>
      </c>
      <c r="Y97" s="176">
        <v>0</v>
      </c>
      <c r="Z97" s="176">
        <v>0</v>
      </c>
      <c r="AA97" s="176">
        <v>0</v>
      </c>
      <c r="AB97" s="176">
        <v>0</v>
      </c>
      <c r="AC97" s="177">
        <v>0</v>
      </c>
      <c r="AD97" s="325"/>
    </row>
    <row r="98" spans="2:30">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row>
    <row r="99" spans="2:30">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row>
    <row r="100" spans="2:30">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row>
    <row r="101" spans="2:3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row>
    <row r="102" spans="2:30">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row>
  </sheetData>
  <autoFilter ref="B4:AD97"/>
  <hyperlinks>
    <hyperlink ref="B6" r:id="rId1"/>
    <hyperlink ref="D6" r:id="rId2" display="Copyright 2005-2021 © www.teoalida.com/database/music"/>
    <hyperlink ref="E6" r:id="rId3" display="Copyright 2005-2021 © www.teoalida.com/database/music"/>
    <hyperlink ref="F6" r:id="rId4" display="Copyright 2005-2021 © www.teoalida.com/database/music"/>
    <hyperlink ref="G6" r:id="rId5" display="Copyright 2005-2021 © www.teoalida.com/database/music"/>
    <hyperlink ref="H6" r:id="rId6" display="Copyright 2005-2021 © www.teoalida.com/database/music"/>
    <hyperlink ref="I6" r:id="rId7" display="Copyright 2005-2021 © www.teoalida.com/database/music"/>
    <hyperlink ref="J6" r:id="rId8" display="Copyright 2005-2021 © www.teoalida.com/database/music"/>
    <hyperlink ref="K6" r:id="rId9" display="Copyright 2005-2021 © www.teoalida.com/database/music"/>
    <hyperlink ref="L6" r:id="rId10" display="Copyright 2005-2021 © www.teoalida.com/database/music"/>
    <hyperlink ref="M6" r:id="rId11" display="Copyright 2005-2021 © www.teoalida.com/database/music"/>
    <hyperlink ref="N6" r:id="rId12" display="Copyright 2005-2021 © www.teoalida.com/database/music"/>
    <hyperlink ref="O6" r:id="rId13" display="Copyright 2005-2021 © www.teoalida.com/database/music"/>
    <hyperlink ref="P6" r:id="rId14" display="Copyright 2005-2021 © www.teoalida.com/database/music"/>
    <hyperlink ref="Q6" r:id="rId15" display="Copyright 2005-2021 © www.teoalida.com/database/music"/>
    <hyperlink ref="R6" r:id="rId16" display="Copyright 2005-2021 © www.teoalida.com/database/music"/>
    <hyperlink ref="S6" r:id="rId17" display="Copyright 2005-2021 © www.teoalida.com/database/music"/>
    <hyperlink ref="T6" r:id="rId18" display="Copyright 2005-2021 © www.teoalida.com/database/music"/>
    <hyperlink ref="U6" r:id="rId19" display="Copyright 2005-2021 © www.teoalida.com/database/music"/>
    <hyperlink ref="V6" r:id="rId20" display="Copyright 2005-2021 © www.teoalida.com/database/music"/>
    <hyperlink ref="W6" r:id="rId21" display="Copyright 2005-2021 © www.teoalida.com/database/music"/>
    <hyperlink ref="X6" r:id="rId22" display="Copyright 2005-2021 © www.teoalida.com/database/music"/>
    <hyperlink ref="Y6" r:id="rId23" display="Copyright 2005-2021 © www.teoalida.com/database/music"/>
    <hyperlink ref="Z6" r:id="rId24" display="Copyright 2005-2021 © www.teoalida.com/database/music"/>
    <hyperlink ref="AA6" r:id="rId25" display="Copyright 2005-2021 © www.teoalida.com/database/music"/>
    <hyperlink ref="AB6" r:id="rId26" display="Copyright 2005-2021 © www.teoalida.com/database/music"/>
    <hyperlink ref="AC6" r:id="rId27" display="Copyright 2005-2021 © www.teoalida.com/database/music"/>
  </hyperlinks>
  <pageMargins left="0.75" right="0.75" top="1" bottom="1" header="0.5" footer="0.5"/>
  <pageSetup paperSize="9" orientation="portrait" r:id="rId28"/>
  <headerFooter alignWithMargins="0"/>
  <drawing r:id="rId29"/>
</worksheet>
</file>

<file path=xl/worksheets/sheet5.xml><?xml version="1.0" encoding="utf-8"?>
<worksheet xmlns="http://schemas.openxmlformats.org/spreadsheetml/2006/main" xmlns:r="http://schemas.openxmlformats.org/officeDocument/2006/relationships">
  <dimension ref="B1:U47"/>
  <sheetViews>
    <sheetView workbookViewId="0">
      <pane ySplit="5" topLeftCell="A6" activePane="bottomLeft" state="frozen"/>
      <selection pane="bottomLeft" activeCell="A6" sqref="A6"/>
    </sheetView>
  </sheetViews>
  <sheetFormatPr defaultColWidth="2.7109375" defaultRowHeight="12.75"/>
  <cols>
    <col min="2" max="2" width="12.7109375" customWidth="1"/>
    <col min="3" max="3" width="10.7109375" customWidth="1"/>
    <col min="4" max="21" width="7.7109375" customWidth="1"/>
  </cols>
  <sheetData>
    <row r="1" spans="2:21" ht="13.5" thickBot="1"/>
    <row r="2" spans="2:21" ht="25.5" customHeight="1">
      <c r="B2" s="287" t="s">
        <v>1448</v>
      </c>
      <c r="C2" s="288" t="s">
        <v>1447</v>
      </c>
      <c r="D2" s="289" t="s">
        <v>1446</v>
      </c>
      <c r="E2" s="290"/>
      <c r="F2" s="291"/>
      <c r="G2" s="292" t="s">
        <v>1384</v>
      </c>
      <c r="H2" s="293"/>
      <c r="I2" s="294"/>
      <c r="J2" s="295" t="s">
        <v>1156</v>
      </c>
      <c r="K2" s="296"/>
      <c r="L2" s="297"/>
      <c r="M2" s="298" t="s">
        <v>1385</v>
      </c>
      <c r="N2" s="299"/>
      <c r="O2" s="300"/>
      <c r="P2" s="301" t="s">
        <v>1440</v>
      </c>
      <c r="Q2" s="302"/>
      <c r="R2" s="303"/>
      <c r="S2" s="301" t="s">
        <v>1386</v>
      </c>
      <c r="T2" s="302"/>
      <c r="U2" s="303"/>
    </row>
    <row r="3" spans="2:21" ht="12.75" hidden="1" customHeight="1">
      <c r="B3" s="304"/>
      <c r="C3" s="305"/>
      <c r="D3" s="376"/>
      <c r="E3" s="377"/>
      <c r="F3" s="378" t="s">
        <v>1387</v>
      </c>
      <c r="G3" s="379"/>
      <c r="H3" s="380"/>
      <c r="I3" s="381"/>
      <c r="J3" s="382"/>
      <c r="K3" s="383"/>
      <c r="L3" s="384"/>
      <c r="M3" s="385"/>
      <c r="N3" s="386"/>
      <c r="O3" s="387"/>
      <c r="P3" s="373"/>
      <c r="Q3" s="374"/>
      <c r="R3" s="375"/>
      <c r="S3" s="373"/>
      <c r="T3" s="374"/>
      <c r="U3" s="375"/>
    </row>
    <row r="4" spans="2:21" ht="13.5" thickBot="1">
      <c r="B4" s="306"/>
      <c r="C4" s="307"/>
      <c r="D4" s="308">
        <f>SUM(D10:D26)</f>
        <v>6415</v>
      </c>
      <c r="E4" s="309"/>
      <c r="F4" s="310"/>
      <c r="G4" s="311">
        <f>SUM(G10:G26)</f>
        <v>6415</v>
      </c>
      <c r="H4" s="312"/>
      <c r="I4" s="313"/>
      <c r="J4" s="314">
        <f>SUM(J10:J26)</f>
        <v>387</v>
      </c>
      <c r="K4" s="315"/>
      <c r="L4" s="316"/>
      <c r="M4" s="317">
        <f>SUM(M10:M26)</f>
        <v>468</v>
      </c>
      <c r="N4" s="318"/>
      <c r="O4" s="319"/>
      <c r="P4" s="320">
        <f>SUM(P10:P26)</f>
        <v>1000</v>
      </c>
      <c r="Q4" s="321"/>
      <c r="R4" s="322"/>
      <c r="S4" s="320">
        <f>SUM(S10:S26)</f>
        <v>1024</v>
      </c>
      <c r="T4" s="321"/>
      <c r="U4" s="322"/>
    </row>
    <row r="6" spans="2:21" ht="26.25">
      <c r="B6" s="73" t="s">
        <v>1383</v>
      </c>
      <c r="C6" s="15"/>
      <c r="D6" s="15"/>
      <c r="E6" s="15"/>
      <c r="F6" s="15"/>
      <c r="G6" s="15"/>
      <c r="H6" s="15"/>
      <c r="I6" s="15"/>
      <c r="J6" s="15"/>
      <c r="K6" s="15"/>
      <c r="L6" s="15"/>
      <c r="M6" s="15"/>
      <c r="N6" s="15"/>
      <c r="O6" s="15"/>
      <c r="P6" s="15"/>
      <c r="Q6" s="15"/>
      <c r="R6" s="15"/>
      <c r="S6" s="15"/>
      <c r="T6" s="15"/>
      <c r="U6" s="15"/>
    </row>
    <row r="7" spans="2:21" ht="18">
      <c r="B7" s="74" t="s">
        <v>1490</v>
      </c>
      <c r="C7" s="15"/>
      <c r="D7" s="15"/>
      <c r="E7" s="15"/>
      <c r="F7" s="15"/>
      <c r="G7" s="15"/>
      <c r="H7" s="15"/>
      <c r="I7" s="15"/>
      <c r="J7" s="15"/>
      <c r="K7" s="15"/>
      <c r="L7" s="15"/>
      <c r="M7" s="15"/>
      <c r="N7" s="15"/>
      <c r="O7" s="15"/>
      <c r="P7" s="15"/>
      <c r="Q7" s="15"/>
      <c r="R7" s="15"/>
      <c r="S7" s="15"/>
      <c r="T7" s="15"/>
      <c r="U7" s="15"/>
    </row>
    <row r="9" spans="2:21" ht="13.5" thickBot="1">
      <c r="B9" t="s">
        <v>1451</v>
      </c>
      <c r="E9" t="s">
        <v>1449</v>
      </c>
      <c r="Q9" t="s">
        <v>1450</v>
      </c>
    </row>
    <row r="10" spans="2:21" ht="13.5" customHeight="1">
      <c r="B10" s="179" t="s">
        <v>1472</v>
      </c>
      <c r="C10" s="349" t="s">
        <v>1441</v>
      </c>
      <c r="D10" s="189">
        <v>8</v>
      </c>
      <c r="E10" s="212">
        <f>D10/D4</f>
        <v>1.2470771628994544E-3</v>
      </c>
      <c r="F10" s="360">
        <f>E10+E11+E12+E13</f>
        <v>6.7498051441932966E-2</v>
      </c>
      <c r="G10" s="194">
        <v>8</v>
      </c>
      <c r="H10" s="222">
        <f>G10/G4</f>
        <v>1.2470771628994544E-3</v>
      </c>
      <c r="I10" s="361">
        <f>H10+H11+H12+H13</f>
        <v>6.7498051441932966E-2</v>
      </c>
      <c r="J10" s="199">
        <v>0</v>
      </c>
      <c r="K10" s="232">
        <f>J10/J4</f>
        <v>0</v>
      </c>
      <c r="L10" s="353">
        <f>K10+K11+K12+K13</f>
        <v>4.3927648578811374E-2</v>
      </c>
      <c r="M10" s="204">
        <v>5</v>
      </c>
      <c r="N10" s="242">
        <f>M10/M4</f>
        <v>1.0683760683760684E-2</v>
      </c>
      <c r="O10" s="372">
        <f>N10+N11+N12+N13</f>
        <v>0.10256410256410256</v>
      </c>
      <c r="P10" s="209">
        <v>2</v>
      </c>
      <c r="Q10" s="252">
        <f>P10/P4</f>
        <v>2E-3</v>
      </c>
      <c r="R10" s="368">
        <f>Q10+Q11+Q12+Q13</f>
        <v>6.8000000000000005E-2</v>
      </c>
      <c r="S10" s="209">
        <v>4</v>
      </c>
      <c r="T10" s="252">
        <f>S10/S4</f>
        <v>3.90625E-3</v>
      </c>
      <c r="U10" s="368">
        <f>T10+T11+T12+T13</f>
        <v>7.03125E-2</v>
      </c>
    </row>
    <row r="11" spans="2:21">
      <c r="B11" s="180" t="s">
        <v>1473</v>
      </c>
      <c r="C11" s="350"/>
      <c r="D11" s="190">
        <v>52</v>
      </c>
      <c r="E11" s="213">
        <f>D11/D4</f>
        <v>8.1060015588464533E-3</v>
      </c>
      <c r="F11" s="358"/>
      <c r="G11" s="195">
        <v>52</v>
      </c>
      <c r="H11" s="223">
        <f>G11/G4</f>
        <v>8.1060015588464533E-3</v>
      </c>
      <c r="I11" s="362"/>
      <c r="J11" s="200">
        <v>1</v>
      </c>
      <c r="K11" s="233">
        <f>J11/J4</f>
        <v>2.5839793281653748E-3</v>
      </c>
      <c r="L11" s="354"/>
      <c r="M11" s="205">
        <v>10</v>
      </c>
      <c r="N11" s="243">
        <f>M11/M4</f>
        <v>2.1367521367521368E-2</v>
      </c>
      <c r="O11" s="370"/>
      <c r="P11" s="35">
        <v>8</v>
      </c>
      <c r="Q11" s="253">
        <f>P11/P4</f>
        <v>8.0000000000000002E-3</v>
      </c>
      <c r="R11" s="365"/>
      <c r="S11" s="35">
        <v>10</v>
      </c>
      <c r="T11" s="253">
        <f>S11/S4</f>
        <v>9.765625E-3</v>
      </c>
      <c r="U11" s="365"/>
    </row>
    <row r="12" spans="2:21">
      <c r="B12" s="180" t="s">
        <v>1474</v>
      </c>
      <c r="C12" s="350"/>
      <c r="D12" s="190">
        <v>127</v>
      </c>
      <c r="E12" s="213">
        <f>D12/D4</f>
        <v>1.9797349961028839E-2</v>
      </c>
      <c r="F12" s="358"/>
      <c r="G12" s="195">
        <v>127</v>
      </c>
      <c r="H12" s="223">
        <f>G12/G4</f>
        <v>1.9797349961028839E-2</v>
      </c>
      <c r="I12" s="362"/>
      <c r="J12" s="200">
        <v>3</v>
      </c>
      <c r="K12" s="233">
        <f>J12/J4</f>
        <v>7.7519379844961239E-3</v>
      </c>
      <c r="L12" s="354"/>
      <c r="M12" s="205">
        <v>14</v>
      </c>
      <c r="N12" s="243">
        <f>M12/M4</f>
        <v>2.9914529914529916E-2</v>
      </c>
      <c r="O12" s="370"/>
      <c r="P12" s="35">
        <v>20</v>
      </c>
      <c r="Q12" s="253">
        <f>P12/P4</f>
        <v>0.02</v>
      </c>
      <c r="R12" s="365"/>
      <c r="S12" s="35">
        <v>22</v>
      </c>
      <c r="T12" s="253">
        <f>S12/S4</f>
        <v>2.1484375E-2</v>
      </c>
      <c r="U12" s="365"/>
    </row>
    <row r="13" spans="2:21">
      <c r="B13" s="181" t="s">
        <v>1475</v>
      </c>
      <c r="C13" s="351"/>
      <c r="D13" s="191">
        <v>246</v>
      </c>
      <c r="E13" s="214">
        <f>D13/D4</f>
        <v>3.834762275915822E-2</v>
      </c>
      <c r="F13" s="359"/>
      <c r="G13" s="196">
        <v>246</v>
      </c>
      <c r="H13" s="224">
        <f>G13/G4</f>
        <v>3.834762275915822E-2</v>
      </c>
      <c r="I13" s="363"/>
      <c r="J13" s="201">
        <v>13</v>
      </c>
      <c r="K13" s="234">
        <f>J13/J4</f>
        <v>3.3591731266149873E-2</v>
      </c>
      <c r="L13" s="355"/>
      <c r="M13" s="206">
        <v>19</v>
      </c>
      <c r="N13" s="244">
        <f>M13/M4</f>
        <v>4.05982905982906E-2</v>
      </c>
      <c r="O13" s="371"/>
      <c r="P13" s="210">
        <v>38</v>
      </c>
      <c r="Q13" s="254">
        <f>P13/P4</f>
        <v>3.7999999999999999E-2</v>
      </c>
      <c r="R13" s="366"/>
      <c r="S13" s="210">
        <v>36</v>
      </c>
      <c r="T13" s="254">
        <f>S13/S4</f>
        <v>3.515625E-2</v>
      </c>
      <c r="U13" s="366"/>
    </row>
    <row r="14" spans="2:21">
      <c r="B14" s="182" t="s">
        <v>1476</v>
      </c>
      <c r="C14" s="352" t="s">
        <v>1442</v>
      </c>
      <c r="D14" s="192">
        <v>364</v>
      </c>
      <c r="E14" s="215">
        <f>D14/D4</f>
        <v>5.6742010911925177E-2</v>
      </c>
      <c r="F14" s="357">
        <f>E14+E15+E16</f>
        <v>0.22416212003117691</v>
      </c>
      <c r="G14" s="197">
        <v>364</v>
      </c>
      <c r="H14" s="225">
        <f>G14/G4</f>
        <v>5.6742010911925177E-2</v>
      </c>
      <c r="I14" s="367">
        <f>H14+H15+H16</f>
        <v>0.22416212003117691</v>
      </c>
      <c r="J14" s="202">
        <v>28</v>
      </c>
      <c r="K14" s="235">
        <f>J14/J4</f>
        <v>7.2351421188630485E-2</v>
      </c>
      <c r="L14" s="356">
        <f>K14+K15+K16</f>
        <v>0.26356589147286824</v>
      </c>
      <c r="M14" s="207">
        <v>27</v>
      </c>
      <c r="N14" s="245">
        <f>M14/M4</f>
        <v>5.7692307692307696E-2</v>
      </c>
      <c r="O14" s="369">
        <f>N14+N15+N16</f>
        <v>0.22008547008547008</v>
      </c>
      <c r="P14" s="56">
        <v>60</v>
      </c>
      <c r="Q14" s="255">
        <f>P14/P4</f>
        <v>0.06</v>
      </c>
      <c r="R14" s="364">
        <f>Q14+Q15+Q16</f>
        <v>0.23</v>
      </c>
      <c r="S14" s="56">
        <v>56</v>
      </c>
      <c r="T14" s="255">
        <f>S14/S4</f>
        <v>5.46875E-2</v>
      </c>
      <c r="U14" s="364">
        <f>T14+T15+T16</f>
        <v>0.23046875</v>
      </c>
    </row>
    <row r="15" spans="2:21" ht="12.75" customHeight="1">
      <c r="B15" s="180" t="s">
        <v>1477</v>
      </c>
      <c r="C15" s="350"/>
      <c r="D15" s="190">
        <v>485</v>
      </c>
      <c r="E15" s="213">
        <f>D15/D4</f>
        <v>7.5604053000779423E-2</v>
      </c>
      <c r="F15" s="358"/>
      <c r="G15" s="195">
        <v>485</v>
      </c>
      <c r="H15" s="223">
        <f>G15/G4</f>
        <v>7.5604053000779423E-2</v>
      </c>
      <c r="I15" s="362"/>
      <c r="J15" s="200">
        <v>32</v>
      </c>
      <c r="K15" s="233">
        <f>J15/J4</f>
        <v>8.2687338501291993E-2</v>
      </c>
      <c r="L15" s="354"/>
      <c r="M15" s="205">
        <v>47</v>
      </c>
      <c r="N15" s="243">
        <f>M15/M4</f>
        <v>0.10042735042735043</v>
      </c>
      <c r="O15" s="370"/>
      <c r="P15" s="35">
        <v>79</v>
      </c>
      <c r="Q15" s="253">
        <f>P15/P4</f>
        <v>7.9000000000000001E-2</v>
      </c>
      <c r="R15" s="365"/>
      <c r="S15" s="35">
        <v>80</v>
      </c>
      <c r="T15" s="253">
        <f>S15/S4</f>
        <v>7.8125E-2</v>
      </c>
      <c r="U15" s="365"/>
    </row>
    <row r="16" spans="2:21">
      <c r="B16" s="181" t="s">
        <v>1478</v>
      </c>
      <c r="C16" s="351"/>
      <c r="D16" s="191">
        <v>589</v>
      </c>
      <c r="E16" s="214">
        <f>D16/D4</f>
        <v>9.1816056118472336E-2</v>
      </c>
      <c r="F16" s="359"/>
      <c r="G16" s="196">
        <v>589</v>
      </c>
      <c r="H16" s="224">
        <f>G16/G4</f>
        <v>9.1816056118472336E-2</v>
      </c>
      <c r="I16" s="363"/>
      <c r="J16" s="201">
        <v>42</v>
      </c>
      <c r="K16" s="234">
        <f>J16/J4</f>
        <v>0.10852713178294573</v>
      </c>
      <c r="L16" s="355"/>
      <c r="M16" s="206">
        <v>29</v>
      </c>
      <c r="N16" s="244">
        <f>M16/M4</f>
        <v>6.1965811965811968E-2</v>
      </c>
      <c r="O16" s="371"/>
      <c r="P16" s="210">
        <v>91</v>
      </c>
      <c r="Q16" s="254">
        <f>P16/P4</f>
        <v>9.0999999999999998E-2</v>
      </c>
      <c r="R16" s="366"/>
      <c r="S16" s="210">
        <v>100</v>
      </c>
      <c r="T16" s="254">
        <f>S16/S4</f>
        <v>9.765625E-2</v>
      </c>
      <c r="U16" s="366"/>
    </row>
    <row r="17" spans="2:21">
      <c r="B17" s="182" t="s">
        <v>1479</v>
      </c>
      <c r="C17" s="352" t="s">
        <v>1443</v>
      </c>
      <c r="D17" s="192">
        <v>676</v>
      </c>
      <c r="E17" s="215">
        <f>D17/D4</f>
        <v>0.1053780202650039</v>
      </c>
      <c r="F17" s="357">
        <f>E17+E18+E19</f>
        <v>0.31535463756819954</v>
      </c>
      <c r="G17" s="197">
        <v>676</v>
      </c>
      <c r="H17" s="225">
        <f>G17/G4</f>
        <v>0.1053780202650039</v>
      </c>
      <c r="I17" s="367">
        <f>H17+H18+H19</f>
        <v>0.31535463756819954</v>
      </c>
      <c r="J17" s="202">
        <v>46</v>
      </c>
      <c r="K17" s="235">
        <f>J17/J4</f>
        <v>0.11886304909560723</v>
      </c>
      <c r="L17" s="356">
        <f>K17+K18+K19</f>
        <v>0.36434108527131781</v>
      </c>
      <c r="M17" s="207">
        <v>43</v>
      </c>
      <c r="N17" s="245">
        <f>M17/M4</f>
        <v>9.1880341880341887E-2</v>
      </c>
      <c r="O17" s="369">
        <f>N17+N18+N19</f>
        <v>0.2606837606837607</v>
      </c>
      <c r="P17" s="56">
        <v>99</v>
      </c>
      <c r="Q17" s="255">
        <f>P17/P4</f>
        <v>9.9000000000000005E-2</v>
      </c>
      <c r="R17" s="364">
        <f>Q17+Q18+Q19</f>
        <v>0.30000000000000004</v>
      </c>
      <c r="S17" s="56">
        <v>108</v>
      </c>
      <c r="T17" s="255">
        <f>S17/S4</f>
        <v>0.10546875</v>
      </c>
      <c r="U17" s="364">
        <f>T17+T18+T19</f>
        <v>0.3203125</v>
      </c>
    </row>
    <row r="18" spans="2:21">
      <c r="B18" s="180" t="s">
        <v>1480</v>
      </c>
      <c r="C18" s="350"/>
      <c r="D18" s="190">
        <v>676</v>
      </c>
      <c r="E18" s="213">
        <f>D18/D4</f>
        <v>0.1053780202650039</v>
      </c>
      <c r="F18" s="358"/>
      <c r="G18" s="195">
        <v>676</v>
      </c>
      <c r="H18" s="223">
        <f>G18/G4</f>
        <v>0.1053780202650039</v>
      </c>
      <c r="I18" s="362"/>
      <c r="J18" s="200">
        <v>48</v>
      </c>
      <c r="K18" s="233">
        <f>J18/J4</f>
        <v>0.12403100775193798</v>
      </c>
      <c r="L18" s="354"/>
      <c r="M18" s="205">
        <v>36</v>
      </c>
      <c r="N18" s="243">
        <f>M18/M4</f>
        <v>7.6923076923076927E-2</v>
      </c>
      <c r="O18" s="370"/>
      <c r="P18" s="35">
        <v>102</v>
      </c>
      <c r="Q18" s="253">
        <f>P18/P4</f>
        <v>0.10199999999999999</v>
      </c>
      <c r="R18" s="365"/>
      <c r="S18" s="35">
        <v>112</v>
      </c>
      <c r="T18" s="253">
        <f>S18/S4</f>
        <v>0.109375</v>
      </c>
      <c r="U18" s="365"/>
    </row>
    <row r="19" spans="2:21" ht="12.75" customHeight="1">
      <c r="B19" s="181" t="s">
        <v>1481</v>
      </c>
      <c r="C19" s="351"/>
      <c r="D19" s="191">
        <v>671</v>
      </c>
      <c r="E19" s="214">
        <f>D19/D4</f>
        <v>0.10459859703819174</v>
      </c>
      <c r="F19" s="359"/>
      <c r="G19" s="196">
        <v>671</v>
      </c>
      <c r="H19" s="224">
        <f>G19/G4</f>
        <v>0.10459859703819174</v>
      </c>
      <c r="I19" s="363"/>
      <c r="J19" s="201">
        <v>47</v>
      </c>
      <c r="K19" s="234">
        <f>J19/J4</f>
        <v>0.12144702842377261</v>
      </c>
      <c r="L19" s="355"/>
      <c r="M19" s="206">
        <v>43</v>
      </c>
      <c r="N19" s="244">
        <f>M19/M4</f>
        <v>9.1880341880341887E-2</v>
      </c>
      <c r="O19" s="371"/>
      <c r="P19" s="210">
        <v>99</v>
      </c>
      <c r="Q19" s="254">
        <f>P19/P4</f>
        <v>9.9000000000000005E-2</v>
      </c>
      <c r="R19" s="366"/>
      <c r="S19" s="210">
        <v>108</v>
      </c>
      <c r="T19" s="254">
        <f>S19/S4</f>
        <v>0.10546875</v>
      </c>
      <c r="U19" s="366"/>
    </row>
    <row r="20" spans="2:21">
      <c r="B20" s="182" t="s">
        <v>1482</v>
      </c>
      <c r="C20" s="352" t="s">
        <v>1444</v>
      </c>
      <c r="D20" s="192">
        <v>594</v>
      </c>
      <c r="E20" s="215">
        <f>D20/D4</f>
        <v>9.259547934528449E-2</v>
      </c>
      <c r="F20" s="357">
        <f>E20+E21+E22</f>
        <v>0.25144193296960249</v>
      </c>
      <c r="G20" s="197">
        <v>594</v>
      </c>
      <c r="H20" s="225">
        <f>G20/G4</f>
        <v>9.259547934528449E-2</v>
      </c>
      <c r="I20" s="367">
        <f>H20+H21+H22</f>
        <v>0.25144193296960249</v>
      </c>
      <c r="J20" s="202">
        <v>40</v>
      </c>
      <c r="K20" s="235">
        <f>J20/J4</f>
        <v>0.10335917312661498</v>
      </c>
      <c r="L20" s="356">
        <f>K20+K21+K22</f>
        <v>0.23772609819121449</v>
      </c>
      <c r="M20" s="207">
        <v>41</v>
      </c>
      <c r="N20" s="245">
        <f>M20/M4</f>
        <v>8.7606837606837601E-2</v>
      </c>
      <c r="O20" s="369">
        <f>N20+N21+N22</f>
        <v>0.25213675213675213</v>
      </c>
      <c r="P20" s="56">
        <v>91</v>
      </c>
      <c r="Q20" s="255">
        <f>P20/P4</f>
        <v>9.0999999999999998E-2</v>
      </c>
      <c r="R20" s="364">
        <f>Q20+Q21+Q22</f>
        <v>0.24199999999999999</v>
      </c>
      <c r="S20" s="56">
        <v>100</v>
      </c>
      <c r="T20" s="255">
        <f>S20/S4</f>
        <v>9.765625E-2</v>
      </c>
      <c r="U20" s="364">
        <f>T20+T21+T22</f>
        <v>0.25390625</v>
      </c>
    </row>
    <row r="21" spans="2:21">
      <c r="B21" s="180" t="s">
        <v>1483</v>
      </c>
      <c r="C21" s="350"/>
      <c r="D21" s="190">
        <v>552</v>
      </c>
      <c r="E21" s="213">
        <f>D21/D4</f>
        <v>8.6048324240062354E-2</v>
      </c>
      <c r="F21" s="358"/>
      <c r="G21" s="195">
        <v>552</v>
      </c>
      <c r="H21" s="223">
        <f>G21/G4</f>
        <v>8.6048324240062354E-2</v>
      </c>
      <c r="I21" s="362"/>
      <c r="J21" s="200">
        <v>30</v>
      </c>
      <c r="K21" s="233">
        <f>J21/J4</f>
        <v>7.7519379844961239E-2</v>
      </c>
      <c r="L21" s="354"/>
      <c r="M21" s="205">
        <v>37</v>
      </c>
      <c r="N21" s="243">
        <f>M21/M4</f>
        <v>7.9059829059829057E-2</v>
      </c>
      <c r="O21" s="370"/>
      <c r="P21" s="35">
        <v>81</v>
      </c>
      <c r="Q21" s="253">
        <f>P21/P4</f>
        <v>8.1000000000000003E-2</v>
      </c>
      <c r="R21" s="365"/>
      <c r="S21" s="35">
        <v>88</v>
      </c>
      <c r="T21" s="253">
        <f>S21/S4</f>
        <v>8.59375E-2</v>
      </c>
      <c r="U21" s="365"/>
    </row>
    <row r="22" spans="2:21">
      <c r="B22" s="181" t="s">
        <v>1484</v>
      </c>
      <c r="C22" s="351"/>
      <c r="D22" s="191">
        <v>467</v>
      </c>
      <c r="E22" s="214">
        <f>D22/D4</f>
        <v>7.2798129384255644E-2</v>
      </c>
      <c r="F22" s="359"/>
      <c r="G22" s="196">
        <v>467</v>
      </c>
      <c r="H22" s="224">
        <f>G22/G4</f>
        <v>7.2798129384255644E-2</v>
      </c>
      <c r="I22" s="363"/>
      <c r="J22" s="201">
        <v>22</v>
      </c>
      <c r="K22" s="234">
        <f>J22/J4</f>
        <v>5.6847545219638244E-2</v>
      </c>
      <c r="L22" s="355"/>
      <c r="M22" s="206">
        <v>40</v>
      </c>
      <c r="N22" s="244">
        <f>M22/M4</f>
        <v>8.5470085470085472E-2</v>
      </c>
      <c r="O22" s="371"/>
      <c r="P22" s="210">
        <v>70.000000000000014</v>
      </c>
      <c r="Q22" s="254">
        <f>P22/P4</f>
        <v>7.0000000000000021E-2</v>
      </c>
      <c r="R22" s="366"/>
      <c r="S22" s="210">
        <v>72</v>
      </c>
      <c r="T22" s="254">
        <f>S22/S4</f>
        <v>7.03125E-2</v>
      </c>
      <c r="U22" s="366"/>
    </row>
    <row r="23" spans="2:21" ht="12.75" customHeight="1">
      <c r="B23" s="182" t="s">
        <v>1485</v>
      </c>
      <c r="C23" s="352" t="s">
        <v>1445</v>
      </c>
      <c r="D23" s="192">
        <v>374</v>
      </c>
      <c r="E23" s="215">
        <f>D23/D4</f>
        <v>5.8300857365549491E-2</v>
      </c>
      <c r="F23" s="357">
        <f>E23+E24+E25+E26</f>
        <v>0.14154325798908807</v>
      </c>
      <c r="G23" s="197">
        <v>374</v>
      </c>
      <c r="H23" s="225">
        <f>G23/G4</f>
        <v>5.8300857365549491E-2</v>
      </c>
      <c r="I23" s="367">
        <f>H23+H24+H25+H26</f>
        <v>0.14154325798908807</v>
      </c>
      <c r="J23" s="202">
        <v>17</v>
      </c>
      <c r="K23" s="235">
        <f>J23/J4</f>
        <v>4.3927648578811367E-2</v>
      </c>
      <c r="L23" s="356">
        <f>K23+K24+K25+K26</f>
        <v>9.0439276485788103E-2</v>
      </c>
      <c r="M23" s="207">
        <v>27</v>
      </c>
      <c r="N23" s="245">
        <f>M23/M4</f>
        <v>5.7692307692307696E-2</v>
      </c>
      <c r="O23" s="369">
        <f>N23+N24+N25+N26</f>
        <v>0.16452991452991453</v>
      </c>
      <c r="P23" s="56">
        <v>58.999999999999993</v>
      </c>
      <c r="Q23" s="255">
        <f>P23/P4</f>
        <v>5.899999999999999E-2</v>
      </c>
      <c r="R23" s="364">
        <f>Q23+Q24+Q25+Q26</f>
        <v>0.15999999999999998</v>
      </c>
      <c r="S23" s="56">
        <v>52</v>
      </c>
      <c r="T23" s="255">
        <f>S23/S4</f>
        <v>5.078125E-2</v>
      </c>
      <c r="U23" s="364">
        <f>T23+T24+T25+T26</f>
        <v>0.125</v>
      </c>
    </row>
    <row r="24" spans="2:21">
      <c r="B24" s="180" t="s">
        <v>1486</v>
      </c>
      <c r="C24" s="350"/>
      <c r="D24" s="190">
        <v>280</v>
      </c>
      <c r="E24" s="213">
        <f>D24/D4</f>
        <v>4.3647700701480906E-2</v>
      </c>
      <c r="F24" s="358"/>
      <c r="G24" s="195">
        <v>280</v>
      </c>
      <c r="H24" s="223">
        <f>G24/G4</f>
        <v>4.3647700701480906E-2</v>
      </c>
      <c r="I24" s="362"/>
      <c r="J24" s="200">
        <v>13</v>
      </c>
      <c r="K24" s="233">
        <f>J24/J4</f>
        <v>3.3591731266149873E-2</v>
      </c>
      <c r="L24" s="354"/>
      <c r="M24" s="205">
        <v>18</v>
      </c>
      <c r="N24" s="243">
        <f>M24/M4</f>
        <v>3.8461538461538464E-2</v>
      </c>
      <c r="O24" s="370"/>
      <c r="P24" s="35">
        <v>47</v>
      </c>
      <c r="Q24" s="253">
        <f>P24/P4</f>
        <v>4.7E-2</v>
      </c>
      <c r="R24" s="365"/>
      <c r="S24" s="35">
        <v>36</v>
      </c>
      <c r="T24" s="253">
        <f>S24/S4</f>
        <v>3.515625E-2</v>
      </c>
      <c r="U24" s="365"/>
    </row>
    <row r="25" spans="2:21">
      <c r="B25" s="180" t="s">
        <v>1487</v>
      </c>
      <c r="C25" s="350"/>
      <c r="D25" s="190">
        <v>165</v>
      </c>
      <c r="E25" s="213">
        <f>D25/D4</f>
        <v>2.5720966484801246E-2</v>
      </c>
      <c r="F25" s="358"/>
      <c r="G25" s="195">
        <v>165</v>
      </c>
      <c r="H25" s="223">
        <f>G25/G4</f>
        <v>2.5720966484801246E-2</v>
      </c>
      <c r="I25" s="362"/>
      <c r="J25" s="200">
        <v>4</v>
      </c>
      <c r="K25" s="233">
        <f>J25/J4</f>
        <v>1.0335917312661499E-2</v>
      </c>
      <c r="L25" s="354"/>
      <c r="M25" s="205">
        <v>20</v>
      </c>
      <c r="N25" s="243">
        <f>M25/M4</f>
        <v>4.2735042735042736E-2</v>
      </c>
      <c r="O25" s="370"/>
      <c r="P25" s="35">
        <v>34</v>
      </c>
      <c r="Q25" s="253">
        <f>P25/P4</f>
        <v>3.4000000000000002E-2</v>
      </c>
      <c r="R25" s="365"/>
      <c r="S25" s="35">
        <v>24</v>
      </c>
      <c r="T25" s="253">
        <f>S25/S4</f>
        <v>2.34375E-2</v>
      </c>
      <c r="U25" s="365"/>
    </row>
    <row r="26" spans="2:21" ht="13.5" thickBot="1">
      <c r="B26" s="180" t="s">
        <v>1488</v>
      </c>
      <c r="C26" s="350"/>
      <c r="D26" s="190">
        <v>89</v>
      </c>
      <c r="E26" s="213">
        <f>D26/D4</f>
        <v>1.387373343725643E-2</v>
      </c>
      <c r="F26" s="358"/>
      <c r="G26" s="195">
        <v>89</v>
      </c>
      <c r="H26" s="223">
        <f>G26/G4</f>
        <v>1.387373343725643E-2</v>
      </c>
      <c r="I26" s="362"/>
      <c r="J26" s="200">
        <v>1</v>
      </c>
      <c r="K26" s="233">
        <f>J26/J4</f>
        <v>2.5839793281653748E-3</v>
      </c>
      <c r="L26" s="354"/>
      <c r="M26" s="205">
        <v>12</v>
      </c>
      <c r="N26" s="243">
        <f>M26/M4</f>
        <v>2.564102564102564E-2</v>
      </c>
      <c r="O26" s="370"/>
      <c r="P26" s="35">
        <v>20</v>
      </c>
      <c r="Q26" s="253">
        <f>P26/P4</f>
        <v>0.02</v>
      </c>
      <c r="R26" s="365"/>
      <c r="S26" s="35">
        <v>16</v>
      </c>
      <c r="T26" s="253">
        <f>S26/S4</f>
        <v>1.5625E-2</v>
      </c>
      <c r="U26" s="365"/>
    </row>
    <row r="27" spans="2:21">
      <c r="B27" s="179" t="s">
        <v>1471</v>
      </c>
      <c r="C27" s="183"/>
      <c r="D27" s="189">
        <v>451</v>
      </c>
      <c r="E27" s="212">
        <f>D27/SUM(D$27:D$31)</f>
        <v>7.0358814352574101E-2</v>
      </c>
      <c r="F27" s="216"/>
      <c r="G27" s="194">
        <v>451</v>
      </c>
      <c r="H27" s="222">
        <f>G27/SUM(G$27:G$31)</f>
        <v>7.0358814352574101E-2</v>
      </c>
      <c r="I27" s="226"/>
      <c r="J27" s="199">
        <v>25</v>
      </c>
      <c r="K27" s="232">
        <f>J27/SUM(J$27:J$31)</f>
        <v>6.4599483204134361E-2</v>
      </c>
      <c r="L27" s="236"/>
      <c r="M27" s="204">
        <v>16</v>
      </c>
      <c r="N27" s="242">
        <f>M27/SUM(M$27:M$31)</f>
        <v>3.4261241970021415E-2</v>
      </c>
      <c r="O27" s="246"/>
      <c r="P27" s="209"/>
      <c r="Q27" s="252"/>
      <c r="R27" s="258"/>
      <c r="S27" s="209"/>
      <c r="T27" s="252"/>
      <c r="U27" s="258"/>
    </row>
    <row r="28" spans="2:21">
      <c r="B28" s="180" t="s">
        <v>1452</v>
      </c>
      <c r="C28" s="184"/>
      <c r="D28" s="190">
        <v>1672</v>
      </c>
      <c r="E28" s="213">
        <f>D28/SUM(D$27:D$31)</f>
        <v>0.26084243369734789</v>
      </c>
      <c r="F28" s="217"/>
      <c r="G28" s="195">
        <v>1672</v>
      </c>
      <c r="H28" s="223">
        <f>G28/SUM(G$27:G$31)</f>
        <v>0.26084243369734789</v>
      </c>
      <c r="I28" s="227"/>
      <c r="J28" s="200">
        <v>83</v>
      </c>
      <c r="K28" s="233">
        <f>J28/SUM(J$27:J$31)</f>
        <v>0.2144702842377261</v>
      </c>
      <c r="L28" s="237"/>
      <c r="M28" s="205">
        <v>109</v>
      </c>
      <c r="N28" s="243">
        <f>M28/SUM(M$27:M$31)</f>
        <v>0.23340471092077089</v>
      </c>
      <c r="O28" s="247"/>
      <c r="P28" s="35"/>
      <c r="Q28" s="253"/>
      <c r="R28" s="257"/>
      <c r="S28" s="35"/>
      <c r="T28" s="253"/>
      <c r="U28" s="257"/>
    </row>
    <row r="29" spans="2:21">
      <c r="B29" s="180" t="s">
        <v>1453</v>
      </c>
      <c r="C29" s="184"/>
      <c r="D29" s="190">
        <v>2067</v>
      </c>
      <c r="E29" s="213">
        <f>D29/SUM(D$27:D$31)</f>
        <v>0.32246489859594385</v>
      </c>
      <c r="F29" s="217"/>
      <c r="G29" s="195">
        <v>2067</v>
      </c>
      <c r="H29" s="223">
        <f>G29/SUM(G$27:G$31)</f>
        <v>0.32246489859594385</v>
      </c>
      <c r="I29" s="227"/>
      <c r="J29" s="200">
        <v>150</v>
      </c>
      <c r="K29" s="233">
        <f>J29/SUM(J$27:J$31)</f>
        <v>0.38759689922480622</v>
      </c>
      <c r="L29" s="237"/>
      <c r="M29" s="205">
        <v>150</v>
      </c>
      <c r="N29" s="243">
        <f>M29/SUM(M$27:M$31)</f>
        <v>0.32119914346895073</v>
      </c>
      <c r="O29" s="247"/>
      <c r="P29" s="35"/>
      <c r="Q29" s="253"/>
      <c r="R29" s="257"/>
      <c r="S29" s="35"/>
      <c r="T29" s="253"/>
      <c r="U29" s="257"/>
    </row>
    <row r="30" spans="2:21">
      <c r="B30" s="180" t="s">
        <v>1454</v>
      </c>
      <c r="C30" s="184"/>
      <c r="D30" s="190">
        <v>1502</v>
      </c>
      <c r="E30" s="213">
        <f>D30/SUM(D$27:D$31)</f>
        <v>0.23432137285491419</v>
      </c>
      <c r="F30" s="217"/>
      <c r="G30" s="195">
        <v>1502</v>
      </c>
      <c r="H30" s="223">
        <f>G30/SUM(G$27:G$31)</f>
        <v>0.23432137285491419</v>
      </c>
      <c r="I30" s="227"/>
      <c r="J30" s="200">
        <v>107</v>
      </c>
      <c r="K30" s="233">
        <f>J30/SUM(J$27:J$31)</f>
        <v>0.27648578811369506</v>
      </c>
      <c r="L30" s="237"/>
      <c r="M30" s="205">
        <v>124</v>
      </c>
      <c r="N30" s="243">
        <f>M30/SUM(M$27:M$31)</f>
        <v>0.26552462526766596</v>
      </c>
      <c r="O30" s="247"/>
      <c r="P30" s="35"/>
      <c r="Q30" s="253"/>
      <c r="R30" s="257"/>
      <c r="S30" s="35"/>
      <c r="T30" s="253"/>
      <c r="U30" s="257"/>
    </row>
    <row r="31" spans="2:21">
      <c r="B31" s="181" t="s">
        <v>1455</v>
      </c>
      <c r="C31" s="185"/>
      <c r="D31" s="191">
        <v>718</v>
      </c>
      <c r="E31" s="214">
        <f>D31/SUM(D$27:D$31)</f>
        <v>0.11201248049921997</v>
      </c>
      <c r="F31" s="218"/>
      <c r="G31" s="196">
        <v>718</v>
      </c>
      <c r="H31" s="224">
        <f>G31/SUM(G$27:G$31)</f>
        <v>0.11201248049921997</v>
      </c>
      <c r="I31" s="228"/>
      <c r="J31" s="201">
        <v>22</v>
      </c>
      <c r="K31" s="234">
        <f>J31/SUM(J$27:J$31)</f>
        <v>5.6847545219638244E-2</v>
      </c>
      <c r="L31" s="238"/>
      <c r="M31" s="206">
        <v>68</v>
      </c>
      <c r="N31" s="244">
        <f>M31/SUM(M$27:M$31)</f>
        <v>0.145610278372591</v>
      </c>
      <c r="O31" s="248"/>
      <c r="P31" s="210"/>
      <c r="Q31" s="254"/>
      <c r="R31" s="259"/>
      <c r="S31" s="210"/>
      <c r="T31" s="254"/>
      <c r="U31" s="259"/>
    </row>
    <row r="32" spans="2:21">
      <c r="B32" s="182" t="s">
        <v>1456</v>
      </c>
      <c r="C32" s="186"/>
      <c r="D32" s="192">
        <v>313</v>
      </c>
      <c r="E32" s="215">
        <f>D32/SUM(D$32:D$36)</f>
        <v>4.8829953198127926E-2</v>
      </c>
      <c r="F32" s="219"/>
      <c r="G32" s="197">
        <v>313</v>
      </c>
      <c r="H32" s="225">
        <f>G32/SUM(G$32:G$36)</f>
        <v>4.8829953198127926E-2</v>
      </c>
      <c r="I32" s="229"/>
      <c r="J32" s="202">
        <v>17</v>
      </c>
      <c r="K32" s="235">
        <f>J32/SUM(J$32:J$36)</f>
        <v>4.3927648578811367E-2</v>
      </c>
      <c r="L32" s="239"/>
      <c r="M32" s="207">
        <v>59</v>
      </c>
      <c r="N32" s="245">
        <f>M32/SUM(M$32:M$36)</f>
        <v>0.12633832976445397</v>
      </c>
      <c r="O32" s="249"/>
      <c r="P32" s="56"/>
      <c r="Q32" s="255"/>
      <c r="R32" s="260"/>
      <c r="S32" s="56"/>
      <c r="T32" s="255"/>
      <c r="U32" s="260"/>
    </row>
    <row r="33" spans="2:21">
      <c r="B33" s="180" t="s">
        <v>1457</v>
      </c>
      <c r="C33" s="184"/>
      <c r="D33" s="190">
        <v>1745</v>
      </c>
      <c r="E33" s="213">
        <f>D33/SUM(D$32:D$36)</f>
        <v>0.27223088923556943</v>
      </c>
      <c r="F33" s="217"/>
      <c r="G33" s="195">
        <v>1745</v>
      </c>
      <c r="H33" s="223">
        <f>G33/SUM(G$32:G$36)</f>
        <v>0.27223088923556943</v>
      </c>
      <c r="I33" s="227"/>
      <c r="J33" s="200">
        <v>130</v>
      </c>
      <c r="K33" s="233">
        <f>J33/SUM(J$32:J$36)</f>
        <v>0.33591731266149871</v>
      </c>
      <c r="L33" s="237"/>
      <c r="M33" s="205">
        <v>154</v>
      </c>
      <c r="N33" s="243">
        <f>M33/SUM(M$32:M$36)</f>
        <v>0.32976445396145609</v>
      </c>
      <c r="O33" s="247"/>
      <c r="P33" s="35"/>
      <c r="Q33" s="253"/>
      <c r="R33" s="257"/>
      <c r="S33" s="35"/>
      <c r="T33" s="253"/>
      <c r="U33" s="257"/>
    </row>
    <row r="34" spans="2:21">
      <c r="B34" s="180" t="s">
        <v>1458</v>
      </c>
      <c r="C34" s="184"/>
      <c r="D34" s="190">
        <v>2570</v>
      </c>
      <c r="E34" s="213">
        <f>D34/SUM(D$32:D$36)</f>
        <v>0.40093603744149764</v>
      </c>
      <c r="F34" s="217"/>
      <c r="G34" s="195">
        <v>2570</v>
      </c>
      <c r="H34" s="223">
        <f>G34/SUM(G$32:G$36)</f>
        <v>0.40093603744149764</v>
      </c>
      <c r="I34" s="227"/>
      <c r="J34" s="200">
        <v>170</v>
      </c>
      <c r="K34" s="233">
        <f>J34/SUM(J$32:J$36)</f>
        <v>0.43927648578811368</v>
      </c>
      <c r="L34" s="237"/>
      <c r="M34" s="205">
        <v>150</v>
      </c>
      <c r="N34" s="243">
        <f>M34/SUM(M$32:M$36)</f>
        <v>0.32119914346895073</v>
      </c>
      <c r="O34" s="247"/>
      <c r="P34" s="35"/>
      <c r="Q34" s="253"/>
      <c r="R34" s="257"/>
      <c r="S34" s="35"/>
      <c r="T34" s="253"/>
      <c r="U34" s="257"/>
    </row>
    <row r="35" spans="2:21">
      <c r="B35" s="180" t="s">
        <v>1459</v>
      </c>
      <c r="C35" s="184"/>
      <c r="D35" s="190">
        <v>1441</v>
      </c>
      <c r="E35" s="213">
        <f>D35/SUM(D$32:D$36)</f>
        <v>0.224804992199688</v>
      </c>
      <c r="F35" s="217"/>
      <c r="G35" s="195">
        <v>1441</v>
      </c>
      <c r="H35" s="223">
        <f>G35/SUM(G$32:G$36)</f>
        <v>0.224804992199688</v>
      </c>
      <c r="I35" s="227"/>
      <c r="J35" s="200">
        <v>60</v>
      </c>
      <c r="K35" s="233">
        <f>J35/SUM(J$32:J$36)</f>
        <v>0.15503875968992248</v>
      </c>
      <c r="L35" s="237"/>
      <c r="M35" s="205">
        <v>81</v>
      </c>
      <c r="N35" s="243">
        <f>M35/SUM(M$32:M$36)</f>
        <v>0.17344753747323341</v>
      </c>
      <c r="O35" s="247"/>
      <c r="P35" s="35"/>
      <c r="Q35" s="253"/>
      <c r="R35" s="257"/>
      <c r="S35" s="35"/>
      <c r="T35" s="253"/>
      <c r="U35" s="257"/>
    </row>
    <row r="36" spans="2:21">
      <c r="B36" s="181" t="s">
        <v>1460</v>
      </c>
      <c r="C36" s="185"/>
      <c r="D36" s="191">
        <v>341</v>
      </c>
      <c r="E36" s="214">
        <f>D36/SUM(D$32:D$36)</f>
        <v>5.3198127925117002E-2</v>
      </c>
      <c r="F36" s="218"/>
      <c r="G36" s="196">
        <v>341</v>
      </c>
      <c r="H36" s="224">
        <f>G36/SUM(G$32:G$36)</f>
        <v>5.3198127925117002E-2</v>
      </c>
      <c r="I36" s="228"/>
      <c r="J36" s="201">
        <v>10</v>
      </c>
      <c r="K36" s="234">
        <f>J36/SUM(J$32:J$36)</f>
        <v>2.5839793281653745E-2</v>
      </c>
      <c r="L36" s="238"/>
      <c r="M36" s="206">
        <v>23</v>
      </c>
      <c r="N36" s="244">
        <f>M36/SUM(M$32:M$36)</f>
        <v>4.9250535331905779E-2</v>
      </c>
      <c r="O36" s="248"/>
      <c r="P36" s="210"/>
      <c r="Q36" s="254"/>
      <c r="R36" s="259"/>
      <c r="S36" s="210"/>
      <c r="T36" s="254"/>
      <c r="U36" s="259"/>
    </row>
    <row r="37" spans="2:21">
      <c r="B37" s="182" t="s">
        <v>1461</v>
      </c>
      <c r="C37" s="186"/>
      <c r="D37" s="192">
        <v>268</v>
      </c>
      <c r="E37" s="215">
        <f>D37/SUM(D$37:D$41)</f>
        <v>4.1809672386895473E-2</v>
      </c>
      <c r="F37" s="219"/>
      <c r="G37" s="197">
        <v>268</v>
      </c>
      <c r="H37" s="225">
        <f>G37/SUM(G$37:G$41)</f>
        <v>4.1809672386895473E-2</v>
      </c>
      <c r="I37" s="229"/>
      <c r="J37" s="202">
        <v>8</v>
      </c>
      <c r="K37" s="235">
        <f>J37/SUM(J$37:J$41)</f>
        <v>2.0671834625322998E-2</v>
      </c>
      <c r="L37" s="239"/>
      <c r="M37" s="207">
        <v>34</v>
      </c>
      <c r="N37" s="245">
        <f>M37/SUM(M$37:M$41)</f>
        <v>7.2805139186295498E-2</v>
      </c>
      <c r="O37" s="249"/>
      <c r="P37" s="56"/>
      <c r="Q37" s="255"/>
      <c r="R37" s="260"/>
      <c r="S37" s="56"/>
      <c r="T37" s="255"/>
      <c r="U37" s="260"/>
    </row>
    <row r="38" spans="2:21">
      <c r="B38" s="180" t="s">
        <v>1462</v>
      </c>
      <c r="C38" s="184"/>
      <c r="D38" s="190">
        <v>1501</v>
      </c>
      <c r="E38" s="213">
        <f>D38/SUM(D$37:D$41)</f>
        <v>0.23416536661466458</v>
      </c>
      <c r="F38" s="217"/>
      <c r="G38" s="195">
        <v>1501</v>
      </c>
      <c r="H38" s="223">
        <f>G38/SUM(G$37:G$41)</f>
        <v>0.23416536661466458</v>
      </c>
      <c r="I38" s="227"/>
      <c r="J38" s="200">
        <v>90</v>
      </c>
      <c r="K38" s="233">
        <f>J38/SUM(J$37:J$41)</f>
        <v>0.23255813953488372</v>
      </c>
      <c r="L38" s="237"/>
      <c r="M38" s="205">
        <v>109</v>
      </c>
      <c r="N38" s="243">
        <f>M38/SUM(M$37:M$41)</f>
        <v>0.23340471092077089</v>
      </c>
      <c r="O38" s="247"/>
      <c r="P38" s="35"/>
      <c r="Q38" s="253"/>
      <c r="R38" s="257"/>
      <c r="S38" s="35"/>
      <c r="T38" s="253"/>
      <c r="U38" s="257"/>
    </row>
    <row r="39" spans="2:21">
      <c r="B39" s="180" t="s">
        <v>1463</v>
      </c>
      <c r="C39" s="184"/>
      <c r="D39" s="190">
        <v>2027</v>
      </c>
      <c r="E39" s="213">
        <f>D39/SUM(D$37:D$41)</f>
        <v>0.31622464898595942</v>
      </c>
      <c r="F39" s="217"/>
      <c r="G39" s="195">
        <v>2027</v>
      </c>
      <c r="H39" s="223">
        <f>G39/SUM(G$37:G$41)</f>
        <v>0.31622464898595942</v>
      </c>
      <c r="I39" s="227"/>
      <c r="J39" s="200">
        <v>154</v>
      </c>
      <c r="K39" s="233">
        <f>J39/SUM(J$37:J$41)</f>
        <v>0.3979328165374677</v>
      </c>
      <c r="L39" s="237"/>
      <c r="M39" s="205">
        <v>130</v>
      </c>
      <c r="N39" s="243">
        <f>M39/SUM(M$37:M$41)</f>
        <v>0.27837259100642398</v>
      </c>
      <c r="O39" s="247"/>
      <c r="P39" s="35"/>
      <c r="Q39" s="253"/>
      <c r="R39" s="257"/>
      <c r="S39" s="35"/>
      <c r="T39" s="253"/>
      <c r="U39" s="257"/>
    </row>
    <row r="40" spans="2:21">
      <c r="B40" s="180" t="s">
        <v>1464</v>
      </c>
      <c r="C40" s="184"/>
      <c r="D40" s="190">
        <v>1546</v>
      </c>
      <c r="E40" s="213">
        <f>D40/SUM(D$37:D$41)</f>
        <v>0.24118564742589704</v>
      </c>
      <c r="F40" s="217"/>
      <c r="G40" s="195">
        <v>1546</v>
      </c>
      <c r="H40" s="223">
        <f>G40/SUM(G$37:G$41)</f>
        <v>0.24118564742589704</v>
      </c>
      <c r="I40" s="227"/>
      <c r="J40" s="200">
        <v>80</v>
      </c>
      <c r="K40" s="233">
        <f>J40/SUM(J$37:J$41)</f>
        <v>0.20671834625322996</v>
      </c>
      <c r="L40" s="237"/>
      <c r="M40" s="205">
        <v>127</v>
      </c>
      <c r="N40" s="243">
        <f>M40/SUM(M$37:M$41)</f>
        <v>0.27194860813704497</v>
      </c>
      <c r="O40" s="247"/>
      <c r="P40" s="35"/>
      <c r="Q40" s="253"/>
      <c r="R40" s="257"/>
      <c r="S40" s="35"/>
      <c r="T40" s="253"/>
      <c r="U40" s="257"/>
    </row>
    <row r="41" spans="2:21">
      <c r="B41" s="181" t="s">
        <v>1465</v>
      </c>
      <c r="C41" s="185"/>
      <c r="D41" s="191">
        <v>1068</v>
      </c>
      <c r="E41" s="214">
        <f>D41/SUM(D$37:D$41)</f>
        <v>0.16661466458658347</v>
      </c>
      <c r="F41" s="218"/>
      <c r="G41" s="196">
        <v>1068</v>
      </c>
      <c r="H41" s="224">
        <f>G41/SUM(G$37:G$41)</f>
        <v>0.16661466458658347</v>
      </c>
      <c r="I41" s="228"/>
      <c r="J41" s="201">
        <v>55</v>
      </c>
      <c r="K41" s="234">
        <f>J41/SUM(J$37:J$41)</f>
        <v>0.1421188630490956</v>
      </c>
      <c r="L41" s="238"/>
      <c r="M41" s="206">
        <v>67</v>
      </c>
      <c r="N41" s="244">
        <f>M41/SUM(M$37:M$41)</f>
        <v>0.14346895074946467</v>
      </c>
      <c r="O41" s="248"/>
      <c r="P41" s="210"/>
      <c r="Q41" s="254"/>
      <c r="R41" s="259"/>
      <c r="S41" s="210"/>
      <c r="T41" s="254"/>
      <c r="U41" s="259"/>
    </row>
    <row r="42" spans="2:21">
      <c r="B42" s="182" t="s">
        <v>1466</v>
      </c>
      <c r="C42" s="186"/>
      <c r="D42" s="192">
        <v>171</v>
      </c>
      <c r="E42" s="215">
        <f>D42/SUM(D$42:D$46)</f>
        <v>2.6681229520986113E-2</v>
      </c>
      <c r="F42" s="219"/>
      <c r="G42" s="197">
        <v>171</v>
      </c>
      <c r="H42" s="225">
        <f>G42/SUM(G$42:G$46)</f>
        <v>2.6681229520986113E-2</v>
      </c>
      <c r="I42" s="229"/>
      <c r="J42" s="202">
        <v>21</v>
      </c>
      <c r="K42" s="235">
        <f>J42/SUM(J$42:J$46)</f>
        <v>5.4263565891472867E-2</v>
      </c>
      <c r="L42" s="239"/>
      <c r="M42" s="207">
        <v>28</v>
      </c>
      <c r="N42" s="245">
        <f>M42/SUM(M$42:M$46)</f>
        <v>5.9957173447537475E-2</v>
      </c>
      <c r="O42" s="249"/>
      <c r="P42" s="56"/>
      <c r="Q42" s="255"/>
      <c r="R42" s="260"/>
      <c r="S42" s="56"/>
      <c r="T42" s="255"/>
      <c r="U42" s="260"/>
    </row>
    <row r="43" spans="2:21">
      <c r="B43" s="180" t="s">
        <v>1467</v>
      </c>
      <c r="C43" s="184"/>
      <c r="D43" s="190">
        <v>1107</v>
      </c>
      <c r="E43" s="213">
        <f>D43/SUM(D$42:D$46)</f>
        <v>0.17272585426743642</v>
      </c>
      <c r="F43" s="217"/>
      <c r="G43" s="195">
        <v>1107</v>
      </c>
      <c r="H43" s="223">
        <f>G43/SUM(G$42:G$46)</f>
        <v>0.17272585426743642</v>
      </c>
      <c r="I43" s="227"/>
      <c r="J43" s="200">
        <v>74</v>
      </c>
      <c r="K43" s="233">
        <f>J43/SUM(J$42:J$46)</f>
        <v>0.19121447028423771</v>
      </c>
      <c r="L43" s="237"/>
      <c r="M43" s="205">
        <v>84</v>
      </c>
      <c r="N43" s="243">
        <f>M43/SUM(M$42:M$46)</f>
        <v>0.17987152034261242</v>
      </c>
      <c r="O43" s="247"/>
      <c r="P43" s="35"/>
      <c r="Q43" s="253"/>
      <c r="R43" s="257"/>
      <c r="S43" s="35"/>
      <c r="T43" s="253"/>
      <c r="U43" s="257"/>
    </row>
    <row r="44" spans="2:21">
      <c r="B44" s="180" t="s">
        <v>1468</v>
      </c>
      <c r="C44" s="184"/>
      <c r="D44" s="190">
        <v>2492</v>
      </c>
      <c r="E44" s="213">
        <f>D44/SUM(D$42:D$46)</f>
        <v>0.38882821032922454</v>
      </c>
      <c r="F44" s="217"/>
      <c r="G44" s="195">
        <v>2492</v>
      </c>
      <c r="H44" s="223">
        <f>G44/SUM(G$42:G$46)</f>
        <v>0.38882821032922454</v>
      </c>
      <c r="I44" s="227"/>
      <c r="J44" s="200">
        <v>150</v>
      </c>
      <c r="K44" s="233">
        <f>J44/SUM(J$42:J$46)</f>
        <v>0.38759689922480622</v>
      </c>
      <c r="L44" s="237"/>
      <c r="M44" s="205">
        <v>136</v>
      </c>
      <c r="N44" s="243">
        <f>M44/SUM(M$42:M$46)</f>
        <v>0.29122055674518199</v>
      </c>
      <c r="O44" s="247"/>
      <c r="P44" s="35"/>
      <c r="Q44" s="253"/>
      <c r="R44" s="257"/>
      <c r="S44" s="35"/>
      <c r="T44" s="253"/>
      <c r="U44" s="257"/>
    </row>
    <row r="45" spans="2:21">
      <c r="B45" s="180" t="s">
        <v>1469</v>
      </c>
      <c r="C45" s="184"/>
      <c r="D45" s="190">
        <v>2007</v>
      </c>
      <c r="E45" s="213">
        <f>D45/SUM(D$42:D$46)</f>
        <v>0.3131533780621002</v>
      </c>
      <c r="F45" s="217"/>
      <c r="G45" s="195">
        <v>2007</v>
      </c>
      <c r="H45" s="223">
        <f>G45/SUM(G$42:G$46)</f>
        <v>0.3131533780621002</v>
      </c>
      <c r="I45" s="227"/>
      <c r="J45" s="200">
        <v>110</v>
      </c>
      <c r="K45" s="233">
        <f>J45/SUM(J$42:J$46)</f>
        <v>0.2842377260981912</v>
      </c>
      <c r="L45" s="237"/>
      <c r="M45" s="205">
        <v>128</v>
      </c>
      <c r="N45" s="243">
        <f>M45/SUM(M$42:M$46)</f>
        <v>0.27408993576017132</v>
      </c>
      <c r="O45" s="247"/>
      <c r="P45" s="35"/>
      <c r="Q45" s="253"/>
      <c r="R45" s="257"/>
      <c r="S45" s="35"/>
      <c r="T45" s="253"/>
      <c r="U45" s="257"/>
    </row>
    <row r="46" spans="2:21" ht="13.5" thickBot="1">
      <c r="B46" s="187" t="s">
        <v>1470</v>
      </c>
      <c r="C46" s="188"/>
      <c r="D46" s="193">
        <v>632</v>
      </c>
      <c r="E46" s="220">
        <f>D46/SUM(D$42:D$46)</f>
        <v>9.8611327820252767E-2</v>
      </c>
      <c r="F46" s="221"/>
      <c r="G46" s="198">
        <v>632</v>
      </c>
      <c r="H46" s="230">
        <f>G46/SUM(G$42:G$46)</f>
        <v>9.8611327820252767E-2</v>
      </c>
      <c r="I46" s="231"/>
      <c r="J46" s="203">
        <v>32</v>
      </c>
      <c r="K46" s="240">
        <f>J46/SUM(J$42:J$46)</f>
        <v>8.2687338501291993E-2</v>
      </c>
      <c r="L46" s="241"/>
      <c r="M46" s="208">
        <v>91</v>
      </c>
      <c r="N46" s="250">
        <f>M46/SUM(M$42:M$46)</f>
        <v>0.19486081370449679</v>
      </c>
      <c r="O46" s="251"/>
      <c r="P46" s="211"/>
      <c r="Q46" s="256"/>
      <c r="R46" s="261"/>
      <c r="S46" s="211"/>
      <c r="T46" s="256"/>
      <c r="U46" s="261"/>
    </row>
    <row r="47" spans="2:21">
      <c r="B47" s="10"/>
      <c r="C47" s="10"/>
      <c r="D47" s="10"/>
      <c r="E47" s="10"/>
      <c r="F47" s="10"/>
      <c r="G47" s="10"/>
      <c r="H47" s="10"/>
      <c r="I47" s="10"/>
      <c r="J47" s="10"/>
      <c r="K47" s="10"/>
      <c r="L47" s="10"/>
      <c r="M47" s="10"/>
      <c r="N47" s="10"/>
      <c r="O47" s="10"/>
      <c r="P47" s="10"/>
      <c r="Q47" s="10"/>
      <c r="R47" s="10"/>
      <c r="S47" s="10"/>
      <c r="T47" s="10"/>
      <c r="U47" s="10"/>
    </row>
  </sheetData>
  <mergeCells count="41">
    <mergeCell ref="S3:U3"/>
    <mergeCell ref="D3:F3"/>
    <mergeCell ref="G3:I3"/>
    <mergeCell ref="J3:L3"/>
    <mergeCell ref="M3:O3"/>
    <mergeCell ref="P3:R3"/>
    <mergeCell ref="U23:U26"/>
    <mergeCell ref="R10:R13"/>
    <mergeCell ref="R14:R16"/>
    <mergeCell ref="R17:R19"/>
    <mergeCell ref="O14:O16"/>
    <mergeCell ref="O17:O19"/>
    <mergeCell ref="O20:O22"/>
    <mergeCell ref="U10:U13"/>
    <mergeCell ref="U14:U16"/>
    <mergeCell ref="U17:U19"/>
    <mergeCell ref="U20:U22"/>
    <mergeCell ref="O10:O13"/>
    <mergeCell ref="O23:O26"/>
    <mergeCell ref="R23:R26"/>
    <mergeCell ref="C23:C26"/>
    <mergeCell ref="R20:R22"/>
    <mergeCell ref="I14:I16"/>
    <mergeCell ref="I17:I19"/>
    <mergeCell ref="I20:I22"/>
    <mergeCell ref="F23:F26"/>
    <mergeCell ref="I23:I26"/>
    <mergeCell ref="L23:L26"/>
    <mergeCell ref="C10:C13"/>
    <mergeCell ref="C14:C16"/>
    <mergeCell ref="C17:C19"/>
    <mergeCell ref="C20:C22"/>
    <mergeCell ref="L10:L13"/>
    <mergeCell ref="L14:L16"/>
    <mergeCell ref="L17:L19"/>
    <mergeCell ref="L20:L22"/>
    <mergeCell ref="F14:F16"/>
    <mergeCell ref="F17:F19"/>
    <mergeCell ref="F20:F22"/>
    <mergeCell ref="F10:F13"/>
    <mergeCell ref="I10:I13"/>
  </mergeCells>
  <hyperlinks>
    <hyperlink ref="B7:O7" r:id="rId1" display="http://www.teoalida.com/database/music/"/>
    <hyperlink ref="S7" r:id="rId2" display="http://www.teoalida.com/database/music/"/>
    <hyperlink ref="T7" r:id="rId3" display="http://www.teoalida.com/database/music/"/>
    <hyperlink ref="U7" r:id="rId4" display="http://www.teoalida.com/database/music/"/>
  </hyperlinks>
  <pageMargins left="0.75" right="0.75" top="1" bottom="1" header="0.5" footer="0.5"/>
  <pageSetup paperSize="9" orientation="portrait" r:id="rId5"/>
  <headerFooter alignWithMargins="0"/>
  <drawing r:id="rId6"/>
</worksheet>
</file>

<file path=xl/worksheets/sheet6.xml><?xml version="1.0" encoding="utf-8"?>
<worksheet xmlns="http://schemas.openxmlformats.org/spreadsheetml/2006/main" xmlns:r="http://schemas.openxmlformats.org/officeDocument/2006/relationships">
  <dimension ref="B2:B65"/>
  <sheetViews>
    <sheetView workbookViewId="0"/>
  </sheetViews>
  <sheetFormatPr defaultColWidth="2.7109375" defaultRowHeight="12.75"/>
  <cols>
    <col min="2" max="2" width="120.7109375" customWidth="1"/>
  </cols>
  <sheetData>
    <row r="2" spans="2:2" ht="37.5">
      <c r="B2" s="12" t="s">
        <v>14</v>
      </c>
    </row>
    <row r="3" spans="2:2" ht="18">
      <c r="B3" s="323" t="s">
        <v>1410</v>
      </c>
    </row>
    <row r="5" spans="2:2" ht="26.25">
      <c r="B5" s="13" t="s">
        <v>1388</v>
      </c>
    </row>
    <row r="7" spans="2:2" ht="76.5">
      <c r="B7" s="14" t="s">
        <v>1586</v>
      </c>
    </row>
    <row r="9" spans="2:2">
      <c r="B9" s="14" t="s">
        <v>1587</v>
      </c>
    </row>
    <row r="11" spans="2:2" ht="51">
      <c r="B11" s="14" t="s">
        <v>1588</v>
      </c>
    </row>
    <row r="13" spans="2:2" ht="63.75">
      <c r="B13" s="14" t="s">
        <v>1589</v>
      </c>
    </row>
    <row r="15" spans="2:2" ht="63.75">
      <c r="B15" s="14" t="s">
        <v>1590</v>
      </c>
    </row>
    <row r="17" spans="2:2" ht="102">
      <c r="B17" s="14" t="s">
        <v>1596</v>
      </c>
    </row>
    <row r="19" spans="2:2" ht="63.75">
      <c r="B19" s="14" t="s">
        <v>1591</v>
      </c>
    </row>
    <row r="21" spans="2:2" ht="26.25">
      <c r="B21" s="13" t="s">
        <v>1389</v>
      </c>
    </row>
    <row r="23" spans="2:2" ht="51">
      <c r="B23" s="14" t="s">
        <v>1592</v>
      </c>
    </row>
    <row r="25" spans="2:2" ht="38.25">
      <c r="B25" s="14" t="s">
        <v>1390</v>
      </c>
    </row>
    <row r="27" spans="2:2" ht="63.75">
      <c r="B27" s="14" t="s">
        <v>1593</v>
      </c>
    </row>
    <row r="29" spans="2:2" ht="51">
      <c r="B29" s="14" t="s">
        <v>1594</v>
      </c>
    </row>
    <row r="31" spans="2:2">
      <c r="B31" s="14" t="s">
        <v>1595</v>
      </c>
    </row>
    <row r="33" spans="2:2" ht="26.25">
      <c r="B33" s="13" t="s">
        <v>1391</v>
      </c>
    </row>
    <row r="35" spans="2:2" ht="25.5">
      <c r="B35" s="14" t="s">
        <v>1597</v>
      </c>
    </row>
    <row r="37" spans="2:2" ht="25.5">
      <c r="B37" s="14" t="s">
        <v>1598</v>
      </c>
    </row>
    <row r="39" spans="2:2" ht="25.5">
      <c r="B39" s="14" t="s">
        <v>1599</v>
      </c>
    </row>
    <row r="41" spans="2:2" ht="25.5">
      <c r="B41" s="14" t="s">
        <v>1600</v>
      </c>
    </row>
    <row r="43" spans="2:2" ht="25.5">
      <c r="B43" s="14" t="s">
        <v>1601</v>
      </c>
    </row>
    <row r="45" spans="2:2" ht="76.5">
      <c r="B45" s="14" t="s">
        <v>1602</v>
      </c>
    </row>
    <row r="47" spans="2:2" ht="25.5">
      <c r="B47" s="14" t="s">
        <v>1603</v>
      </c>
    </row>
    <row r="49" spans="2:2">
      <c r="B49" s="14" t="s">
        <v>1604</v>
      </c>
    </row>
    <row r="51" spans="2:2">
      <c r="B51" s="14" t="s">
        <v>1605</v>
      </c>
    </row>
    <row r="52" spans="2:2">
      <c r="B52" s="14" t="s">
        <v>1606</v>
      </c>
    </row>
    <row r="53" spans="2:2">
      <c r="B53" s="14" t="s">
        <v>1607</v>
      </c>
    </row>
    <row r="54" spans="2:2">
      <c r="B54" s="14" t="s">
        <v>1608</v>
      </c>
    </row>
    <row r="55" spans="2:2">
      <c r="B55" s="14" t="s">
        <v>1609</v>
      </c>
    </row>
    <row r="57" spans="2:2" ht="26.25">
      <c r="B57" s="13" t="s">
        <v>1392</v>
      </c>
    </row>
    <row r="59" spans="2:2" ht="38.25">
      <c r="B59" s="14" t="s">
        <v>1610</v>
      </c>
    </row>
    <row r="61" spans="2:2" ht="51">
      <c r="B61" s="14" t="s">
        <v>1611</v>
      </c>
    </row>
    <row r="63" spans="2:2" ht="51">
      <c r="B63" s="14" t="s">
        <v>1612</v>
      </c>
    </row>
    <row r="65" spans="2:2" ht="76.5">
      <c r="B65" s="14" t="s">
        <v>1613</v>
      </c>
    </row>
  </sheetData>
  <hyperlinks>
    <hyperlink ref="B3" r:id="rId1" display="http://www.teoalida.com/database/music/"/>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Songs database</vt:lpstr>
      <vt:lpstr>Artist ranking</vt:lpstr>
      <vt:lpstr>Genres ranking</vt:lpstr>
      <vt:lpstr>Years ranking</vt:lpstr>
      <vt:lpstr>Distribution</vt:lpstr>
      <vt:lpstr>Introduction</vt:lpstr>
    </vt:vector>
  </TitlesOfParts>
  <Company>Teoalida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Teoalida's Music Database - www.teoalida.com</dc:title>
  <dc:creator>Teoalida</dc:creator>
  <cp:lastModifiedBy>Teoalida</cp:lastModifiedBy>
  <dcterms:created xsi:type="dcterms:W3CDTF">2021-10-10T21:20:53Z</dcterms:created>
  <dcterms:modified xsi:type="dcterms:W3CDTF">2021-10-13T16:07:43Z</dcterms:modified>
</cp:coreProperties>
</file>